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61" activeTab="5"/>
  </bookViews>
  <sheets>
    <sheet name="огневой рубеж" sheetId="1" r:id="rId1"/>
    <sheet name="разборкасборка автомата" sheetId="2" r:id="rId2"/>
    <sheet name="подтягивание" sheetId="3" r:id="rId3"/>
    <sheet name="метание гранаты" sheetId="4" r:id="rId4"/>
    <sheet name="бег 60 м" sheetId="5" r:id="rId5"/>
    <sheet name="пмп" sheetId="6" r:id="rId6"/>
    <sheet name="эстафета-полоса препятствий" sheetId="7" r:id="rId7"/>
    <sheet name="Итоги" sheetId="9" r:id="rId8"/>
  </sheets>
  <calcPr calcId="145621"/>
</workbook>
</file>

<file path=xl/calcChain.xml><?xml version="1.0" encoding="utf-8"?>
<calcChain xmlns="http://schemas.openxmlformats.org/spreadsheetml/2006/main">
  <c r="D10" i="7" l="1"/>
  <c r="E16" i="4" l="1"/>
  <c r="N18" i="1"/>
  <c r="N17" i="1"/>
  <c r="N16" i="1"/>
  <c r="N15" i="1"/>
  <c r="N14" i="1"/>
  <c r="N13" i="1"/>
  <c r="N12" i="1"/>
  <c r="N11" i="1"/>
  <c r="N10" i="1"/>
  <c r="N9" i="1"/>
  <c r="N8" i="1"/>
  <c r="H18" i="1"/>
  <c r="H17" i="1"/>
  <c r="H15" i="1"/>
  <c r="H14" i="1"/>
  <c r="H13" i="1"/>
  <c r="H12" i="1"/>
  <c r="H11" i="1"/>
  <c r="H10" i="1"/>
  <c r="H9" i="1"/>
  <c r="H8" i="1"/>
  <c r="F3" i="9" l="1"/>
  <c r="D15" i="7"/>
  <c r="D7" i="7"/>
  <c r="D8" i="7"/>
  <c r="D9" i="7"/>
  <c r="D11" i="7"/>
  <c r="D12" i="7"/>
  <c r="D13" i="7"/>
  <c r="D14" i="7"/>
  <c r="D16" i="7"/>
  <c r="D17" i="7"/>
  <c r="D6" i="7"/>
  <c r="E6" i="6"/>
  <c r="E7" i="6"/>
  <c r="E8" i="6"/>
  <c r="E9" i="6"/>
  <c r="E10" i="6"/>
  <c r="E11" i="6"/>
  <c r="E12" i="6"/>
  <c r="E13" i="6"/>
  <c r="E14" i="6"/>
  <c r="E15" i="6"/>
  <c r="E16" i="6"/>
  <c r="G8" i="9" s="1"/>
  <c r="E5" i="6"/>
  <c r="F14" i="9"/>
  <c r="F13" i="9"/>
  <c r="F12" i="9"/>
  <c r="F11" i="9"/>
  <c r="F10" i="9"/>
  <c r="F9" i="9"/>
  <c r="F8" i="9"/>
  <c r="F7" i="9"/>
  <c r="F6" i="9"/>
  <c r="F5" i="9"/>
  <c r="F4" i="9"/>
  <c r="Q7" i="4"/>
  <c r="Q8" i="4"/>
  <c r="Q9" i="4"/>
  <c r="Q10" i="4"/>
  <c r="Q11" i="4"/>
  <c r="Q12" i="4"/>
  <c r="Q13" i="4"/>
  <c r="Q14" i="4"/>
  <c r="Q15" i="4"/>
  <c r="Q16" i="4"/>
  <c r="Q17" i="4"/>
  <c r="M7" i="4"/>
  <c r="M8" i="4"/>
  <c r="M9" i="4"/>
  <c r="M10" i="4"/>
  <c r="M11" i="4"/>
  <c r="M12" i="4"/>
  <c r="M13" i="4"/>
  <c r="M14" i="4"/>
  <c r="M15" i="4"/>
  <c r="M16" i="4"/>
  <c r="M17" i="4"/>
  <c r="I7" i="4"/>
  <c r="I8" i="4"/>
  <c r="I9" i="4"/>
  <c r="I10" i="4"/>
  <c r="I11" i="4"/>
  <c r="I12" i="4"/>
  <c r="I13" i="4"/>
  <c r="I14" i="4"/>
  <c r="I15" i="4"/>
  <c r="I16" i="4"/>
  <c r="I17" i="4"/>
  <c r="E14" i="4"/>
  <c r="E18" i="4" s="1"/>
  <c r="D6" i="3"/>
  <c r="D7" i="3"/>
  <c r="D8" i="3"/>
  <c r="D9" i="3"/>
  <c r="D10" i="3"/>
  <c r="D11" i="3"/>
  <c r="D12" i="3"/>
  <c r="D13" i="3"/>
  <c r="D14" i="3"/>
  <c r="D15" i="3"/>
  <c r="D16" i="3"/>
  <c r="D5" i="3"/>
  <c r="C14" i="9"/>
  <c r="C13" i="9"/>
  <c r="C12" i="9"/>
  <c r="C11" i="9"/>
  <c r="C10" i="9"/>
  <c r="C9" i="9"/>
  <c r="C8" i="9"/>
  <c r="C6" i="9"/>
  <c r="C5" i="9"/>
  <c r="C4" i="9"/>
  <c r="C3" i="9"/>
  <c r="C7" i="9"/>
  <c r="O10" i="1"/>
  <c r="O9" i="1"/>
  <c r="H16" i="1"/>
  <c r="N7" i="1"/>
  <c r="H7" i="1"/>
  <c r="I18" i="4" l="1"/>
  <c r="O18" i="1"/>
  <c r="O17" i="1"/>
  <c r="O16" i="1"/>
  <c r="O15" i="1"/>
  <c r="O14" i="1"/>
  <c r="O13" i="1"/>
  <c r="O12" i="1"/>
  <c r="O11" i="1"/>
  <c r="O8" i="1"/>
  <c r="H7" i="9"/>
  <c r="H4" i="9"/>
  <c r="H11" i="9"/>
  <c r="H14" i="9"/>
  <c r="H10" i="9"/>
  <c r="H6" i="9"/>
  <c r="H3" i="9"/>
  <c r="H13" i="9"/>
  <c r="H9" i="9"/>
  <c r="H5" i="9"/>
  <c r="H12" i="9"/>
  <c r="H8" i="9"/>
  <c r="G7" i="9"/>
  <c r="F5" i="6"/>
  <c r="G11" i="9"/>
  <c r="G4" i="9"/>
  <c r="G10" i="9"/>
  <c r="G5" i="9"/>
  <c r="G13" i="9"/>
  <c r="G9" i="9"/>
  <c r="G14" i="9"/>
  <c r="G6" i="9"/>
  <c r="G12" i="9"/>
  <c r="D12" i="9"/>
  <c r="E15" i="3"/>
  <c r="D13" i="9" s="1"/>
  <c r="D5" i="9"/>
  <c r="D11" i="9"/>
  <c r="E16" i="3"/>
  <c r="D14" i="9" s="1"/>
  <c r="D8" i="9"/>
  <c r="D9" i="9"/>
  <c r="E8" i="3"/>
  <c r="D6" i="9" s="1"/>
  <c r="D10" i="9"/>
  <c r="D7" i="9"/>
  <c r="E6" i="3"/>
  <c r="D4" i="9" s="1"/>
  <c r="D3" i="9"/>
  <c r="O7" i="1"/>
  <c r="E7" i="9" l="1"/>
  <c r="S7" i="4"/>
  <c r="E4" i="9" s="1"/>
  <c r="S9" i="4"/>
  <c r="E6" i="9" s="1"/>
  <c r="S15" i="4"/>
  <c r="E12" i="9" s="1"/>
  <c r="E10" i="9"/>
  <c r="E8" i="9"/>
  <c r="E11" i="9"/>
  <c r="E9" i="9"/>
  <c r="S8" i="4"/>
  <c r="E5" i="9" s="1"/>
  <c r="S17" i="4"/>
  <c r="E14" i="9" s="1"/>
  <c r="E13" i="9"/>
  <c r="P15" i="1"/>
  <c r="B11" i="9" s="1"/>
  <c r="B5" i="9"/>
  <c r="P10" i="1"/>
  <c r="B6" i="9" s="1"/>
  <c r="B12" i="9"/>
  <c r="B8" i="9"/>
  <c r="P11" i="1"/>
  <c r="B7" i="9" s="1"/>
  <c r="P17" i="1"/>
  <c r="B13" i="9" s="1"/>
  <c r="P8" i="1"/>
  <c r="B4" i="9" s="1"/>
  <c r="P18" i="1"/>
  <c r="B14" i="9" s="1"/>
  <c r="P13" i="1"/>
  <c r="B9" i="9" s="1"/>
  <c r="B3" i="9"/>
  <c r="B10" i="9"/>
  <c r="I6" i="9" l="1"/>
  <c r="I7" i="9"/>
  <c r="I8" i="9"/>
  <c r="I4" i="9"/>
  <c r="I12" i="9"/>
  <c r="I5" i="9"/>
  <c r="I10" i="9"/>
  <c r="I9" i="9"/>
  <c r="I11" i="9"/>
  <c r="I14" i="9"/>
  <c r="I13" i="9"/>
  <c r="J13" i="9" s="1"/>
  <c r="J14" i="9" l="1"/>
  <c r="J11" i="9"/>
  <c r="J9" i="9"/>
  <c r="J4" i="9"/>
  <c r="J10" i="9"/>
  <c r="J8" i="9"/>
  <c r="J5" i="9"/>
  <c r="J7" i="9"/>
  <c r="J12" i="9"/>
  <c r="J6" i="9"/>
</calcChain>
</file>

<file path=xl/sharedStrings.xml><?xml version="1.0" encoding="utf-8"?>
<sst xmlns="http://schemas.openxmlformats.org/spreadsheetml/2006/main" count="213" uniqueCount="92">
  <si>
    <t>№ команды</t>
  </si>
  <si>
    <t xml:space="preserve">Команда ОУ </t>
  </si>
  <si>
    <t>Результат</t>
  </si>
  <si>
    <t>Общий результат</t>
  </si>
  <si>
    <t>Лучший результат</t>
  </si>
  <si>
    <t>1.</t>
  </si>
  <si>
    <t>Юн.</t>
  </si>
  <si>
    <t>Дев.</t>
  </si>
  <si>
    <t>3.</t>
  </si>
  <si>
    <t>4.</t>
  </si>
  <si>
    <t>5.</t>
  </si>
  <si>
    <t>6.</t>
  </si>
  <si>
    <t xml:space="preserve">7. </t>
  </si>
  <si>
    <t>МОУ СОШ № 3 п. Дарасун</t>
  </si>
  <si>
    <t>8.</t>
  </si>
  <si>
    <t>9.</t>
  </si>
  <si>
    <t>МОУ СОШ №1 п. Карымское</t>
  </si>
  <si>
    <t>10.</t>
  </si>
  <si>
    <t>МОУ СОШ № 4 п. Карымское</t>
  </si>
  <si>
    <t>11.</t>
  </si>
  <si>
    <t>МОУ СОШ п. Курорт-Дарасун</t>
  </si>
  <si>
    <t>12.</t>
  </si>
  <si>
    <t>Судейский протокол  этап «Огневой Рубеж» (1 юноша,1 девушка)</t>
  </si>
  <si>
    <t>Название ОУ</t>
  </si>
  <si>
    <t>( кол-во времени)</t>
  </si>
  <si>
    <t xml:space="preserve">Последовательность </t>
  </si>
  <si>
    <t xml:space="preserve">Место </t>
  </si>
  <si>
    <t xml:space="preserve">Дев. </t>
  </si>
  <si>
    <t>МОУ СОШ с. Нарын –Талача</t>
  </si>
  <si>
    <t>МОУ ООШ с. Кадахта</t>
  </si>
  <si>
    <t>МОУ СОШ с. Тыргетуй</t>
  </si>
  <si>
    <t>МОУ СОШ №1 п. Дарасун</t>
  </si>
  <si>
    <t>Судейский протокол  этап « Разборка, сборка автомата Калашникова» (1 юноша,1 девушка)</t>
  </si>
  <si>
    <t>Место</t>
  </si>
  <si>
    <t>1 юн.</t>
  </si>
  <si>
    <t>2 юн.</t>
  </si>
  <si>
    <t>МОУ ООШ с. Кайдалово</t>
  </si>
  <si>
    <t>МОУ СОШ № 5 п. Дарасун</t>
  </si>
  <si>
    <t>МОУ СОШ № 2 п. Карымское</t>
  </si>
  <si>
    <t xml:space="preserve"> Судейский протокол  этап « Подтягивание» (2 юноши) по сумме результатов</t>
  </si>
  <si>
    <t>1 дев.</t>
  </si>
  <si>
    <t>2 дев.</t>
  </si>
  <si>
    <t>Лучший рез-т</t>
  </si>
  <si>
    <t>Судейский протокол  этап « Метание гранаты» (2 юноши, 2 девушки) по сумме результатов</t>
  </si>
  <si>
    <t>Судейский протокол  этап « Бег 60 м.» (1 юноша, 1 девушка) по сумме результатов</t>
  </si>
  <si>
    <t>место</t>
  </si>
  <si>
    <t xml:space="preserve">Юноша </t>
  </si>
  <si>
    <t xml:space="preserve">Результат </t>
  </si>
  <si>
    <t>Травма головы наложение повязки «чепец»</t>
  </si>
  <si>
    <t xml:space="preserve">Остановка кровотечения: артериальное на руке </t>
  </si>
  <si>
    <t>Транспортировка пострадавшего с  закрытым перелом голени подручными средствами</t>
  </si>
  <si>
    <t xml:space="preserve">Общая сумма </t>
  </si>
  <si>
    <t>Судейский протокол  этап « ПМП».</t>
  </si>
  <si>
    <t xml:space="preserve">Штрафное время </t>
  </si>
  <si>
    <t>Время на этапе</t>
  </si>
  <si>
    <t>Общее время</t>
  </si>
  <si>
    <t>МОУ СОШ №5 п. Дарасун                     (Б-Тура)</t>
  </si>
  <si>
    <t>Судейский протокол  этап «эстафета –полоса препятствий ».</t>
  </si>
  <si>
    <t>Огненный рубеж</t>
  </si>
  <si>
    <t>разборка/сборка атомата</t>
  </si>
  <si>
    <t>подтягивание</t>
  </si>
  <si>
    <t>метание гранаты</t>
  </si>
  <si>
    <t>бег 60 м.</t>
  </si>
  <si>
    <t>пмп</t>
  </si>
  <si>
    <t>эстафета</t>
  </si>
  <si>
    <t>среднестатистическое</t>
  </si>
  <si>
    <t>юн</t>
  </si>
  <si>
    <t>Не участвовали</t>
  </si>
  <si>
    <t>не участвовали</t>
  </si>
  <si>
    <t>Общее место</t>
  </si>
  <si>
    <t>Девушка</t>
  </si>
  <si>
    <t>1,06,91</t>
  </si>
  <si>
    <t>1,08,00</t>
  </si>
  <si>
    <t>1,5,00</t>
  </si>
  <si>
    <t>1,57,00</t>
  </si>
  <si>
    <t>1,25,26</t>
  </si>
  <si>
    <t>1,37,48</t>
  </si>
  <si>
    <t>1,17,48</t>
  </si>
  <si>
    <t>1,58,00</t>
  </si>
  <si>
    <t>1,25,00</t>
  </si>
  <si>
    <t>1,50,00</t>
  </si>
  <si>
    <t>1,01,00</t>
  </si>
  <si>
    <t>1,44,12</t>
  </si>
  <si>
    <t>3,38,75</t>
  </si>
  <si>
    <t>3,15,00</t>
  </si>
  <si>
    <t>3,15,48</t>
  </si>
  <si>
    <t>1,45,70</t>
  </si>
  <si>
    <t>1,04,22</t>
  </si>
  <si>
    <t>3,02,74</t>
  </si>
  <si>
    <t>3,07,00</t>
  </si>
  <si>
    <t>1,16,48</t>
  </si>
  <si>
    <t>2,02,85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</si>
</sst>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3" workbookViewId="0">
      <selection activeCell="P12" sqref="P12"/>
    </sheetView>
  </sheetViews>
  <sheetFormatPr defaultRowHeight="15" x14ac:dyDescent="0.25"/>
  <cols>
    <col min="2" max="2" width="23.42578125" customWidth="1"/>
    <col min="8" max="8" width="12.5703125" customWidth="1"/>
    <col min="14" max="14" width="17.85546875" bestFit="1" customWidth="1"/>
    <col min="15" max="15" width="11" customWidth="1"/>
  </cols>
  <sheetData>
    <row r="1" spans="1:16" ht="19.5" x14ac:dyDescent="0.35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ht="15.75" thickBot="1" x14ac:dyDescent="0.3"/>
    <row r="3" spans="1:16" ht="27" customHeight="1" thickBot="1" x14ac:dyDescent="0.3">
      <c r="A3" s="41" t="s">
        <v>0</v>
      </c>
      <c r="B3" s="37" t="s">
        <v>1</v>
      </c>
      <c r="C3" s="44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7" t="s">
        <v>3</v>
      </c>
      <c r="P3" s="37" t="s">
        <v>45</v>
      </c>
    </row>
    <row r="4" spans="1:16" ht="29.25" customHeight="1" thickBot="1" x14ac:dyDescent="0.3">
      <c r="A4" s="42"/>
      <c r="B4" s="38"/>
      <c r="C4" s="44"/>
      <c r="D4" s="45"/>
      <c r="E4" s="45"/>
      <c r="F4" s="45"/>
      <c r="G4" s="46"/>
      <c r="H4" s="41" t="s">
        <v>4</v>
      </c>
      <c r="I4" s="44"/>
      <c r="J4" s="45"/>
      <c r="K4" s="45"/>
      <c r="L4" s="45"/>
      <c r="M4" s="46"/>
      <c r="N4" s="41" t="s">
        <v>4</v>
      </c>
      <c r="O4" s="38"/>
      <c r="P4" s="38"/>
    </row>
    <row r="5" spans="1:16" ht="15.75" customHeight="1" thickBot="1" x14ac:dyDescent="0.3">
      <c r="A5" s="42"/>
      <c r="B5" s="38"/>
      <c r="C5" s="44" t="s">
        <v>6</v>
      </c>
      <c r="D5" s="45"/>
      <c r="E5" s="45"/>
      <c r="F5" s="45"/>
      <c r="G5" s="46"/>
      <c r="H5" s="42"/>
      <c r="I5" s="44" t="s">
        <v>7</v>
      </c>
      <c r="J5" s="45"/>
      <c r="K5" s="45"/>
      <c r="L5" s="45"/>
      <c r="M5" s="46"/>
      <c r="N5" s="43"/>
      <c r="O5" s="38"/>
      <c r="P5" s="38"/>
    </row>
    <row r="6" spans="1:16" ht="15.75" thickBot="1" x14ac:dyDescent="0.3">
      <c r="A6" s="43"/>
      <c r="B6" s="39"/>
      <c r="C6" s="2">
        <v>1</v>
      </c>
      <c r="D6" s="2">
        <v>2</v>
      </c>
      <c r="E6" s="2">
        <v>3</v>
      </c>
      <c r="F6" s="2">
        <v>4</v>
      </c>
      <c r="G6" s="2">
        <v>5</v>
      </c>
      <c r="H6" s="43"/>
      <c r="I6" s="2">
        <v>1</v>
      </c>
      <c r="J6" s="2">
        <v>2</v>
      </c>
      <c r="K6" s="2">
        <v>3</v>
      </c>
      <c r="L6" s="2">
        <v>4</v>
      </c>
      <c r="M6" s="2">
        <v>5</v>
      </c>
      <c r="N6" s="2"/>
      <c r="O6" s="38"/>
      <c r="P6" s="39"/>
    </row>
    <row r="7" spans="1:16" ht="36" customHeight="1" thickBot="1" x14ac:dyDescent="0.3">
      <c r="A7" s="3" t="s">
        <v>5</v>
      </c>
      <c r="B7" s="23" t="s">
        <v>28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>MAX(C7:G7)</f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1">
        <f>MAX(I7:M7)</f>
        <v>0</v>
      </c>
      <c r="O7" s="16">
        <f>SUM(H7,N7)</f>
        <v>0</v>
      </c>
      <c r="P7" s="26" t="s">
        <v>67</v>
      </c>
    </row>
    <row r="8" spans="1:16" ht="29.25" thickBot="1" x14ac:dyDescent="0.3">
      <c r="A8" s="3">
        <v>2</v>
      </c>
      <c r="B8" s="22" t="s">
        <v>36</v>
      </c>
      <c r="C8" s="2">
        <v>10</v>
      </c>
      <c r="D8" s="2">
        <v>9</v>
      </c>
      <c r="E8" s="2">
        <v>9</v>
      </c>
      <c r="F8" s="2">
        <v>9</v>
      </c>
      <c r="G8" s="2">
        <v>9</v>
      </c>
      <c r="H8" s="2">
        <f t="shared" ref="H8:H15" si="0">MAX(C8+D8+E8+F8+G8)</f>
        <v>46</v>
      </c>
      <c r="I8" s="2">
        <v>9</v>
      </c>
      <c r="J8" s="2">
        <v>9</v>
      </c>
      <c r="K8" s="2">
        <v>10</v>
      </c>
      <c r="L8" s="2">
        <v>10</v>
      </c>
      <c r="M8" s="2">
        <v>10</v>
      </c>
      <c r="N8" s="1">
        <f t="shared" ref="N8:N18" si="1">MAX(I8+J8+K8+L8+M8)</f>
        <v>48</v>
      </c>
      <c r="O8" s="16">
        <f t="shared" ref="O8:O18" si="2">SUM(H8,N8)</f>
        <v>94</v>
      </c>
      <c r="P8" s="26">
        <f t="shared" ref="P8:P18" si="3">RANK(O8,O$7:O$18)</f>
        <v>1</v>
      </c>
    </row>
    <row r="9" spans="1:16" ht="29.25" thickBot="1" x14ac:dyDescent="0.3">
      <c r="A9" s="3" t="s">
        <v>8</v>
      </c>
      <c r="B9" s="22" t="s">
        <v>29</v>
      </c>
      <c r="C9" s="2">
        <v>5</v>
      </c>
      <c r="D9" s="2">
        <v>6</v>
      </c>
      <c r="E9" s="2">
        <v>6</v>
      </c>
      <c r="F9" s="2">
        <v>6</v>
      </c>
      <c r="G9" s="2">
        <v>0</v>
      </c>
      <c r="H9" s="2">
        <f t="shared" si="0"/>
        <v>23</v>
      </c>
      <c r="I9" s="2">
        <v>9</v>
      </c>
      <c r="J9" s="2">
        <v>0</v>
      </c>
      <c r="K9" s="2">
        <v>0</v>
      </c>
      <c r="L9" s="2">
        <v>0</v>
      </c>
      <c r="M9" s="2">
        <v>0</v>
      </c>
      <c r="N9" s="1">
        <f t="shared" si="1"/>
        <v>9</v>
      </c>
      <c r="O9" s="16">
        <f t="shared" si="2"/>
        <v>32</v>
      </c>
      <c r="P9" s="26">
        <v>9</v>
      </c>
    </row>
    <row r="10" spans="1:16" ht="29.25" thickBot="1" x14ac:dyDescent="0.3">
      <c r="A10" s="3" t="s">
        <v>9</v>
      </c>
      <c r="B10" s="22" t="s">
        <v>30</v>
      </c>
      <c r="C10" s="2">
        <v>6</v>
      </c>
      <c r="D10" s="2">
        <v>8</v>
      </c>
      <c r="E10" s="2">
        <v>10</v>
      </c>
      <c r="F10" s="2">
        <v>10</v>
      </c>
      <c r="G10" s="2">
        <v>9</v>
      </c>
      <c r="H10" s="2">
        <f t="shared" si="0"/>
        <v>43</v>
      </c>
      <c r="I10" s="2">
        <v>9</v>
      </c>
      <c r="J10" s="2">
        <v>8</v>
      </c>
      <c r="K10" s="2">
        <v>8</v>
      </c>
      <c r="L10" s="2">
        <v>7</v>
      </c>
      <c r="M10" s="2">
        <v>6</v>
      </c>
      <c r="N10" s="1">
        <f t="shared" si="1"/>
        <v>38</v>
      </c>
      <c r="O10" s="16">
        <f t="shared" si="2"/>
        <v>81</v>
      </c>
      <c r="P10" s="26">
        <f t="shared" si="3"/>
        <v>2</v>
      </c>
    </row>
    <row r="11" spans="1:16" ht="29.25" thickBot="1" x14ac:dyDescent="0.3">
      <c r="A11" s="3" t="s">
        <v>10</v>
      </c>
      <c r="B11" s="22" t="s">
        <v>31</v>
      </c>
      <c r="C11" s="2">
        <v>5</v>
      </c>
      <c r="D11" s="2">
        <v>5</v>
      </c>
      <c r="E11" s="2">
        <v>6</v>
      </c>
      <c r="F11" s="2">
        <v>7</v>
      </c>
      <c r="G11" s="2">
        <v>6</v>
      </c>
      <c r="H11" s="2">
        <f t="shared" si="0"/>
        <v>29</v>
      </c>
      <c r="I11" s="2">
        <v>4</v>
      </c>
      <c r="J11" s="2">
        <v>2</v>
      </c>
      <c r="K11" s="2">
        <v>5</v>
      </c>
      <c r="L11" s="2">
        <v>8</v>
      </c>
      <c r="M11" s="2">
        <v>9</v>
      </c>
      <c r="N11" s="1">
        <f t="shared" si="1"/>
        <v>28</v>
      </c>
      <c r="O11" s="16">
        <f t="shared" si="2"/>
        <v>57</v>
      </c>
      <c r="P11" s="26">
        <f t="shared" si="3"/>
        <v>6</v>
      </c>
    </row>
    <row r="12" spans="1:16" ht="29.25" thickBot="1" x14ac:dyDescent="0.3">
      <c r="A12" s="3" t="s">
        <v>11</v>
      </c>
      <c r="B12" s="22" t="s">
        <v>13</v>
      </c>
      <c r="C12" s="2">
        <v>3</v>
      </c>
      <c r="D12" s="2">
        <v>9</v>
      </c>
      <c r="E12" s="2">
        <v>4</v>
      </c>
      <c r="F12" s="2">
        <v>0</v>
      </c>
      <c r="G12" s="2">
        <v>0</v>
      </c>
      <c r="H12" s="2">
        <f t="shared" si="0"/>
        <v>16</v>
      </c>
      <c r="I12" s="2">
        <v>8</v>
      </c>
      <c r="J12" s="2">
        <v>4</v>
      </c>
      <c r="K12" s="2">
        <v>5</v>
      </c>
      <c r="L12" s="2">
        <v>6</v>
      </c>
      <c r="M12" s="2">
        <v>5</v>
      </c>
      <c r="N12" s="1">
        <f t="shared" si="1"/>
        <v>28</v>
      </c>
      <c r="O12" s="16">
        <f t="shared" si="2"/>
        <v>44</v>
      </c>
      <c r="P12" s="26">
        <v>7</v>
      </c>
    </row>
    <row r="13" spans="1:16" ht="43.5" thickBot="1" x14ac:dyDescent="0.3">
      <c r="A13" s="3" t="s">
        <v>12</v>
      </c>
      <c r="B13" s="22" t="s">
        <v>56</v>
      </c>
      <c r="C13" s="2">
        <v>10</v>
      </c>
      <c r="D13" s="2">
        <v>9</v>
      </c>
      <c r="E13" s="2">
        <v>8</v>
      </c>
      <c r="F13" s="2">
        <v>8</v>
      </c>
      <c r="G13" s="2">
        <v>6</v>
      </c>
      <c r="H13" s="2">
        <f t="shared" si="0"/>
        <v>41</v>
      </c>
      <c r="I13" s="2">
        <v>2</v>
      </c>
      <c r="J13" s="2">
        <v>5</v>
      </c>
      <c r="K13" s="2">
        <v>8</v>
      </c>
      <c r="L13" s="2">
        <v>7</v>
      </c>
      <c r="M13" s="2">
        <v>7</v>
      </c>
      <c r="N13" s="1">
        <f t="shared" si="1"/>
        <v>29</v>
      </c>
      <c r="O13" s="16">
        <f t="shared" si="2"/>
        <v>70</v>
      </c>
      <c r="P13" s="26">
        <f t="shared" si="3"/>
        <v>4</v>
      </c>
    </row>
    <row r="14" spans="1:16" ht="29.25" thickBot="1" x14ac:dyDescent="0.3">
      <c r="A14" s="3" t="s">
        <v>14</v>
      </c>
      <c r="B14" s="22" t="s">
        <v>38</v>
      </c>
      <c r="C14" s="2">
        <v>0</v>
      </c>
      <c r="D14" s="2">
        <v>2</v>
      </c>
      <c r="E14" s="2">
        <v>3</v>
      </c>
      <c r="F14" s="2">
        <v>0</v>
      </c>
      <c r="G14" s="2">
        <v>0</v>
      </c>
      <c r="H14" s="2">
        <f t="shared" si="0"/>
        <v>5</v>
      </c>
      <c r="I14" s="2">
        <v>4</v>
      </c>
      <c r="J14" s="2">
        <v>6</v>
      </c>
      <c r="K14" s="2">
        <v>3</v>
      </c>
      <c r="L14" s="2">
        <v>7</v>
      </c>
      <c r="M14" s="2">
        <v>9</v>
      </c>
      <c r="N14" s="1">
        <f t="shared" si="1"/>
        <v>29</v>
      </c>
      <c r="O14" s="16">
        <f t="shared" si="2"/>
        <v>34</v>
      </c>
      <c r="P14" s="26">
        <v>8</v>
      </c>
    </row>
    <row r="15" spans="1:16" ht="29.25" thickBot="1" x14ac:dyDescent="0.3">
      <c r="A15" s="3" t="s">
        <v>15</v>
      </c>
      <c r="B15" s="22" t="s">
        <v>16</v>
      </c>
      <c r="C15" s="2">
        <v>3</v>
      </c>
      <c r="D15" s="2">
        <v>9</v>
      </c>
      <c r="E15" s="2">
        <v>7</v>
      </c>
      <c r="F15" s="2">
        <v>9</v>
      </c>
      <c r="G15" s="2">
        <v>9</v>
      </c>
      <c r="H15" s="2">
        <f t="shared" si="0"/>
        <v>37</v>
      </c>
      <c r="I15" s="2">
        <v>8</v>
      </c>
      <c r="J15" s="2">
        <v>1</v>
      </c>
      <c r="K15" s="2">
        <v>8</v>
      </c>
      <c r="L15" s="2">
        <v>3</v>
      </c>
      <c r="M15" s="2">
        <v>0</v>
      </c>
      <c r="N15" s="1">
        <f t="shared" si="1"/>
        <v>20</v>
      </c>
      <c r="O15" s="16">
        <f t="shared" si="2"/>
        <v>57</v>
      </c>
      <c r="P15" s="26">
        <f t="shared" si="3"/>
        <v>6</v>
      </c>
    </row>
    <row r="16" spans="1:16" ht="29.25" thickBot="1" x14ac:dyDescent="0.3">
      <c r="A16" s="3" t="s">
        <v>17</v>
      </c>
      <c r="B16" s="22" t="s">
        <v>20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f t="shared" ref="H16" si="4">MAX(C16:G16)</f>
        <v>0</v>
      </c>
      <c r="I16" s="2">
        <v>3</v>
      </c>
      <c r="J16" s="2">
        <v>7</v>
      </c>
      <c r="K16" s="2">
        <v>8</v>
      </c>
      <c r="L16" s="2">
        <v>0</v>
      </c>
      <c r="M16" s="2">
        <v>0</v>
      </c>
      <c r="N16" s="1">
        <f t="shared" si="1"/>
        <v>18</v>
      </c>
      <c r="O16" s="16">
        <f t="shared" si="2"/>
        <v>18</v>
      </c>
      <c r="P16" s="26">
        <v>10</v>
      </c>
    </row>
    <row r="17" spans="1:16" ht="29.25" thickBot="1" x14ac:dyDescent="0.3">
      <c r="A17" s="3" t="s">
        <v>19</v>
      </c>
      <c r="B17" s="24" t="s">
        <v>18</v>
      </c>
      <c r="C17" s="2">
        <v>9</v>
      </c>
      <c r="D17" s="2">
        <v>7</v>
      </c>
      <c r="E17" s="2">
        <v>8</v>
      </c>
      <c r="F17" s="2">
        <v>7</v>
      </c>
      <c r="G17" s="2">
        <v>9</v>
      </c>
      <c r="H17" s="2">
        <f>MAX(C17+D17+E17+F17+G17)</f>
        <v>40</v>
      </c>
      <c r="I17" s="2">
        <v>9</v>
      </c>
      <c r="J17" s="2">
        <v>7</v>
      </c>
      <c r="K17" s="2">
        <v>7</v>
      </c>
      <c r="L17" s="2">
        <v>8</v>
      </c>
      <c r="M17" s="2">
        <v>9</v>
      </c>
      <c r="N17" s="1">
        <f t="shared" si="1"/>
        <v>40</v>
      </c>
      <c r="O17" s="16">
        <f t="shared" si="2"/>
        <v>80</v>
      </c>
      <c r="P17" s="26">
        <f t="shared" si="3"/>
        <v>3</v>
      </c>
    </row>
    <row r="18" spans="1:16" ht="29.25" thickBot="1" x14ac:dyDescent="0.3">
      <c r="A18" s="3" t="s">
        <v>21</v>
      </c>
      <c r="B18" s="25" t="s">
        <v>37</v>
      </c>
      <c r="C18" s="2">
        <v>4</v>
      </c>
      <c r="D18" s="2">
        <v>4</v>
      </c>
      <c r="E18" s="2">
        <v>5</v>
      </c>
      <c r="F18" s="2">
        <v>3</v>
      </c>
      <c r="G18" s="2">
        <v>9</v>
      </c>
      <c r="H18" s="2">
        <f>MAX(C18+D18+E18+F18+G18)</f>
        <v>25</v>
      </c>
      <c r="I18" s="2">
        <v>8</v>
      </c>
      <c r="J18" s="2">
        <v>9</v>
      </c>
      <c r="K18" s="2">
        <v>8</v>
      </c>
      <c r="L18" s="2">
        <v>4</v>
      </c>
      <c r="M18" s="2">
        <v>8</v>
      </c>
      <c r="N18" s="1">
        <f t="shared" si="1"/>
        <v>37</v>
      </c>
      <c r="O18" s="16">
        <f t="shared" si="2"/>
        <v>62</v>
      </c>
      <c r="P18" s="26">
        <f t="shared" si="3"/>
        <v>5</v>
      </c>
    </row>
  </sheetData>
  <mergeCells count="12">
    <mergeCell ref="P3:P6"/>
    <mergeCell ref="A1:O1"/>
    <mergeCell ref="B3:B6"/>
    <mergeCell ref="A3:A6"/>
    <mergeCell ref="O3:O6"/>
    <mergeCell ref="C5:G5"/>
    <mergeCell ref="I5:M5"/>
    <mergeCell ref="C3:N3"/>
    <mergeCell ref="C4:G4"/>
    <mergeCell ref="H4:H6"/>
    <mergeCell ref="I4:M4"/>
    <mergeCell ref="N4:N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I19" sqref="I19"/>
    </sheetView>
  </sheetViews>
  <sheetFormatPr defaultRowHeight="15" x14ac:dyDescent="0.25"/>
  <cols>
    <col min="1" max="1" width="21.28515625" customWidth="1"/>
    <col min="2" max="2" width="12.5703125" customWidth="1"/>
    <col min="3" max="3" width="10.5703125" customWidth="1"/>
    <col min="4" max="4" width="15.85546875" customWidth="1"/>
    <col min="5" max="5" width="14.28515625" customWidth="1"/>
    <col min="6" max="6" width="16" customWidth="1"/>
  </cols>
  <sheetData>
    <row r="1" spans="1:7" ht="33" customHeight="1" thickBot="1" x14ac:dyDescent="0.3">
      <c r="A1" s="47" t="s">
        <v>32</v>
      </c>
      <c r="B1" s="48"/>
      <c r="C1" s="48"/>
      <c r="D1" s="48"/>
      <c r="E1" s="48"/>
      <c r="F1" s="48"/>
      <c r="G1" s="49"/>
    </row>
    <row r="2" spans="1:7" ht="15.75" thickBot="1" x14ac:dyDescent="0.3"/>
    <row r="3" spans="1:7" ht="18.75" customHeight="1" x14ac:dyDescent="0.25">
      <c r="A3" s="50" t="s">
        <v>23</v>
      </c>
      <c r="B3" s="53" t="s">
        <v>2</v>
      </c>
      <c r="C3" s="54"/>
      <c r="D3" s="53" t="s">
        <v>25</v>
      </c>
      <c r="E3" s="54"/>
      <c r="F3" s="50" t="s">
        <v>3</v>
      </c>
      <c r="G3" s="50" t="s">
        <v>26</v>
      </c>
    </row>
    <row r="4" spans="1:7" ht="37.5" customHeight="1" thickBot="1" x14ac:dyDescent="0.3">
      <c r="A4" s="51"/>
      <c r="B4" s="55" t="s">
        <v>24</v>
      </c>
      <c r="C4" s="56"/>
      <c r="D4" s="55"/>
      <c r="E4" s="56"/>
      <c r="F4" s="51"/>
      <c r="G4" s="51"/>
    </row>
    <row r="5" spans="1:7" ht="19.5" thickBot="1" x14ac:dyDescent="0.3">
      <c r="A5" s="52"/>
      <c r="B5" s="6" t="s">
        <v>6</v>
      </c>
      <c r="C5" s="6" t="s">
        <v>27</v>
      </c>
      <c r="D5" s="6" t="s">
        <v>6</v>
      </c>
      <c r="E5" s="6" t="s">
        <v>7</v>
      </c>
      <c r="F5" s="52"/>
      <c r="G5" s="52"/>
    </row>
    <row r="6" spans="1:7" ht="75.75" thickBot="1" x14ac:dyDescent="0.3">
      <c r="A6" s="23" t="s">
        <v>28</v>
      </c>
      <c r="B6" s="5">
        <v>0</v>
      </c>
      <c r="C6" s="5">
        <v>0</v>
      </c>
      <c r="D6" s="5">
        <v>0</v>
      </c>
      <c r="E6" s="5">
        <v>0</v>
      </c>
      <c r="F6" s="17" t="s">
        <v>67</v>
      </c>
      <c r="G6" s="5" t="s">
        <v>67</v>
      </c>
    </row>
    <row r="7" spans="1:7" ht="29.25" thickBot="1" x14ac:dyDescent="0.3">
      <c r="A7" s="22" t="s">
        <v>36</v>
      </c>
      <c r="B7" s="5">
        <v>47.21</v>
      </c>
      <c r="C7" s="5">
        <v>59.7</v>
      </c>
      <c r="D7" s="5">
        <v>0</v>
      </c>
      <c r="E7" s="5">
        <v>0</v>
      </c>
      <c r="F7" s="17" t="s">
        <v>71</v>
      </c>
      <c r="G7" s="5">
        <v>2</v>
      </c>
    </row>
    <row r="8" spans="1:7" ht="29.25" thickBot="1" x14ac:dyDescent="0.3">
      <c r="A8" s="22" t="s">
        <v>29</v>
      </c>
      <c r="B8" s="5">
        <v>54.85</v>
      </c>
      <c r="C8" s="5" t="s">
        <v>72</v>
      </c>
      <c r="D8" s="5">
        <v>0</v>
      </c>
      <c r="E8" s="5">
        <v>0</v>
      </c>
      <c r="F8" s="17" t="s">
        <v>91</v>
      </c>
      <c r="G8" s="5">
        <v>6</v>
      </c>
    </row>
    <row r="9" spans="1:7" ht="29.25" thickBot="1" x14ac:dyDescent="0.3">
      <c r="A9" s="22" t="s">
        <v>30</v>
      </c>
      <c r="B9" s="5">
        <v>34.479999999999997</v>
      </c>
      <c r="C9" s="5">
        <v>42</v>
      </c>
      <c r="D9" s="5">
        <v>0</v>
      </c>
      <c r="E9" s="5">
        <v>0</v>
      </c>
      <c r="F9" s="17" t="s">
        <v>90</v>
      </c>
      <c r="G9" s="5">
        <v>3</v>
      </c>
    </row>
    <row r="10" spans="1:7" ht="29.25" thickBot="1" x14ac:dyDescent="0.3">
      <c r="A10" s="22" t="s">
        <v>31</v>
      </c>
      <c r="B10" s="5" t="s">
        <v>73</v>
      </c>
      <c r="C10" s="5" t="s">
        <v>74</v>
      </c>
      <c r="D10" s="5">
        <v>0</v>
      </c>
      <c r="E10" s="5">
        <v>0</v>
      </c>
      <c r="F10" s="17" t="s">
        <v>89</v>
      </c>
      <c r="G10" s="5">
        <v>8</v>
      </c>
    </row>
    <row r="11" spans="1:7" ht="29.25" thickBot="1" x14ac:dyDescent="0.3">
      <c r="A11" s="22" t="s">
        <v>13</v>
      </c>
      <c r="B11" s="5">
        <v>33.200000000000003</v>
      </c>
      <c r="C11" s="5">
        <v>31.02</v>
      </c>
      <c r="D11" s="5">
        <v>0</v>
      </c>
      <c r="E11" s="5">
        <v>0</v>
      </c>
      <c r="F11" s="17" t="s">
        <v>87</v>
      </c>
      <c r="G11" s="5">
        <v>1</v>
      </c>
    </row>
    <row r="12" spans="1:7" ht="43.5" thickBot="1" x14ac:dyDescent="0.3">
      <c r="A12" s="22" t="s">
        <v>56</v>
      </c>
      <c r="B12" s="5" t="s">
        <v>75</v>
      </c>
      <c r="C12" s="5" t="s">
        <v>76</v>
      </c>
      <c r="D12" s="5">
        <v>0</v>
      </c>
      <c r="E12" s="5">
        <v>0</v>
      </c>
      <c r="F12" s="17" t="s">
        <v>88</v>
      </c>
      <c r="G12" s="5">
        <v>7</v>
      </c>
    </row>
    <row r="13" spans="1:7" ht="29.25" thickBot="1" x14ac:dyDescent="0.3">
      <c r="A13" s="22" t="s">
        <v>38</v>
      </c>
      <c r="B13" s="5">
        <v>51.41</v>
      </c>
      <c r="C13" s="5">
        <v>54.29</v>
      </c>
      <c r="D13" s="5">
        <v>0</v>
      </c>
      <c r="E13" s="5">
        <v>0</v>
      </c>
      <c r="F13" s="17" t="s">
        <v>86</v>
      </c>
      <c r="G13" s="5">
        <v>5</v>
      </c>
    </row>
    <row r="14" spans="1:7" ht="29.25" thickBot="1" x14ac:dyDescent="0.3">
      <c r="A14" s="22" t="s">
        <v>16</v>
      </c>
      <c r="B14" s="5" t="s">
        <v>77</v>
      </c>
      <c r="C14" s="5" t="s">
        <v>78</v>
      </c>
      <c r="D14" s="5">
        <v>0</v>
      </c>
      <c r="E14" s="5">
        <v>0</v>
      </c>
      <c r="F14" s="17" t="s">
        <v>85</v>
      </c>
      <c r="G14" s="5">
        <v>10</v>
      </c>
    </row>
    <row r="15" spans="1:7" ht="29.25" thickBot="1" x14ac:dyDescent="0.3">
      <c r="A15" s="22" t="s">
        <v>20</v>
      </c>
      <c r="B15" s="5">
        <v>1.48</v>
      </c>
      <c r="C15" s="5">
        <v>1.5</v>
      </c>
      <c r="D15" s="5">
        <v>0</v>
      </c>
      <c r="E15" s="5">
        <v>0</v>
      </c>
      <c r="F15" s="17" t="s">
        <v>83</v>
      </c>
      <c r="G15" s="5">
        <v>11</v>
      </c>
    </row>
    <row r="16" spans="1:7" ht="29.25" thickBot="1" x14ac:dyDescent="0.3">
      <c r="A16" s="24" t="s">
        <v>18</v>
      </c>
      <c r="B16" s="17" t="s">
        <v>79</v>
      </c>
      <c r="C16" s="17" t="s">
        <v>80</v>
      </c>
      <c r="D16" s="17">
        <v>0</v>
      </c>
      <c r="E16" s="17">
        <v>0</v>
      </c>
      <c r="F16" s="17" t="s">
        <v>84</v>
      </c>
      <c r="G16" s="5">
        <v>9</v>
      </c>
    </row>
    <row r="17" spans="1:7" ht="29.25" thickBot="1" x14ac:dyDescent="0.3">
      <c r="A17" s="25" t="s">
        <v>37</v>
      </c>
      <c r="B17" s="6">
        <v>43.12</v>
      </c>
      <c r="C17" s="6" t="s">
        <v>81</v>
      </c>
      <c r="D17" s="6"/>
      <c r="E17" s="6"/>
      <c r="F17" s="17" t="s">
        <v>82</v>
      </c>
      <c r="G17" s="5">
        <v>4</v>
      </c>
    </row>
  </sheetData>
  <mergeCells count="7">
    <mergeCell ref="A1:G1"/>
    <mergeCell ref="A3:A5"/>
    <mergeCell ref="B3:C3"/>
    <mergeCell ref="B4:C4"/>
    <mergeCell ref="D3:E4"/>
    <mergeCell ref="F3:F5"/>
    <mergeCell ref="G3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8" workbookViewId="0">
      <selection activeCell="G16" sqref="G16"/>
    </sheetView>
  </sheetViews>
  <sheetFormatPr defaultRowHeight="15" x14ac:dyDescent="0.25"/>
  <cols>
    <col min="1" max="1" width="22.5703125" style="4" customWidth="1"/>
    <col min="2" max="3" width="17.140625" customWidth="1"/>
    <col min="4" max="4" width="20.7109375" customWidth="1"/>
  </cols>
  <sheetData>
    <row r="1" spans="1:5" ht="42.75" customHeight="1" x14ac:dyDescent="0.25">
      <c r="A1" s="57" t="s">
        <v>39</v>
      </c>
      <c r="B1" s="58"/>
      <c r="C1" s="58"/>
      <c r="D1" s="58"/>
      <c r="E1" s="58"/>
    </row>
    <row r="2" spans="1:5" ht="15.75" customHeight="1" thickBot="1" x14ac:dyDescent="0.3">
      <c r="A2" s="9"/>
    </row>
    <row r="3" spans="1:5" ht="38.25" customHeight="1" thickBot="1" x14ac:dyDescent="0.3">
      <c r="A3" s="50" t="s">
        <v>23</v>
      </c>
      <c r="B3" s="47" t="s">
        <v>2</v>
      </c>
      <c r="C3" s="49"/>
      <c r="D3" s="50" t="s">
        <v>3</v>
      </c>
      <c r="E3" s="50" t="s">
        <v>33</v>
      </c>
    </row>
    <row r="4" spans="1:5" ht="19.5" thickBot="1" x14ac:dyDescent="0.3">
      <c r="A4" s="52"/>
      <c r="B4" s="6" t="s">
        <v>34</v>
      </c>
      <c r="C4" s="6" t="s">
        <v>35</v>
      </c>
      <c r="D4" s="52"/>
      <c r="E4" s="52"/>
    </row>
    <row r="5" spans="1:5" ht="63" customHeight="1" thickBot="1" x14ac:dyDescent="0.3">
      <c r="A5" s="23" t="s">
        <v>28</v>
      </c>
      <c r="B5" s="5">
        <v>0</v>
      </c>
      <c r="C5" s="5">
        <v>0</v>
      </c>
      <c r="D5" s="5">
        <f>SUM(B5,C5)</f>
        <v>0</v>
      </c>
      <c r="E5" s="5" t="s">
        <v>68</v>
      </c>
    </row>
    <row r="6" spans="1:5" ht="47.25" customHeight="1" thickBot="1" x14ac:dyDescent="0.3">
      <c r="A6" s="22" t="s">
        <v>36</v>
      </c>
      <c r="B6" s="5">
        <v>6</v>
      </c>
      <c r="C6" s="5">
        <v>17</v>
      </c>
      <c r="D6" s="5">
        <f t="shared" ref="D6:D16" si="0">SUM(B6,C6)</f>
        <v>23</v>
      </c>
      <c r="E6" s="5">
        <f>RANK(D6,D5:D16,0)</f>
        <v>3</v>
      </c>
    </row>
    <row r="7" spans="1:5" ht="47.25" customHeight="1" thickBot="1" x14ac:dyDescent="0.3">
      <c r="A7" s="22" t="s">
        <v>29</v>
      </c>
      <c r="B7" s="5">
        <v>12</v>
      </c>
      <c r="C7" s="5">
        <v>1</v>
      </c>
      <c r="D7" s="5">
        <f t="shared" si="0"/>
        <v>13</v>
      </c>
      <c r="E7" s="5">
        <v>9</v>
      </c>
    </row>
    <row r="8" spans="1:5" ht="47.25" customHeight="1" thickBot="1" x14ac:dyDescent="0.3">
      <c r="A8" s="22" t="s">
        <v>30</v>
      </c>
      <c r="B8" s="5">
        <v>11</v>
      </c>
      <c r="C8" s="5">
        <v>13</v>
      </c>
      <c r="D8" s="5">
        <f t="shared" si="0"/>
        <v>24</v>
      </c>
      <c r="E8" s="5">
        <f>RANK(D8,D5:D16,0)</f>
        <v>2</v>
      </c>
    </row>
    <row r="9" spans="1:5" ht="47.25" customHeight="1" thickBot="1" x14ac:dyDescent="0.3">
      <c r="A9" s="22" t="s">
        <v>31</v>
      </c>
      <c r="B9" s="5">
        <v>13</v>
      </c>
      <c r="C9" s="5">
        <v>9</v>
      </c>
      <c r="D9" s="5">
        <f t="shared" si="0"/>
        <v>22</v>
      </c>
      <c r="E9" s="5">
        <v>4</v>
      </c>
    </row>
    <row r="10" spans="1:5" ht="47.25" customHeight="1" thickBot="1" x14ac:dyDescent="0.3">
      <c r="A10" s="22" t="s">
        <v>13</v>
      </c>
      <c r="B10" s="5">
        <v>1</v>
      </c>
      <c r="C10" s="5">
        <v>18</v>
      </c>
      <c r="D10" s="5">
        <f t="shared" si="0"/>
        <v>19</v>
      </c>
      <c r="E10" s="5">
        <v>6</v>
      </c>
    </row>
    <row r="11" spans="1:5" ht="43.5" thickBot="1" x14ac:dyDescent="0.3">
      <c r="A11" s="22" t="s">
        <v>56</v>
      </c>
      <c r="B11" s="5">
        <v>7</v>
      </c>
      <c r="C11" s="5">
        <v>13</v>
      </c>
      <c r="D11" s="5">
        <f t="shared" si="0"/>
        <v>20</v>
      </c>
      <c r="E11" s="5">
        <v>5</v>
      </c>
    </row>
    <row r="12" spans="1:5" ht="29.25" thickBot="1" x14ac:dyDescent="0.3">
      <c r="A12" s="22" t="s">
        <v>38</v>
      </c>
      <c r="B12" s="5">
        <v>12</v>
      </c>
      <c r="C12" s="5">
        <v>2</v>
      </c>
      <c r="D12" s="5">
        <f t="shared" si="0"/>
        <v>14</v>
      </c>
      <c r="E12" s="5">
        <v>8</v>
      </c>
    </row>
    <row r="13" spans="1:5" ht="29.25" thickBot="1" x14ac:dyDescent="0.3">
      <c r="A13" s="22" t="s">
        <v>16</v>
      </c>
      <c r="B13" s="5">
        <v>12</v>
      </c>
      <c r="C13" s="5">
        <v>4</v>
      </c>
      <c r="D13" s="5">
        <f t="shared" si="0"/>
        <v>16</v>
      </c>
      <c r="E13" s="5">
        <v>7</v>
      </c>
    </row>
    <row r="14" spans="1:5" ht="29.25" thickBot="1" x14ac:dyDescent="0.3">
      <c r="A14" s="22" t="s">
        <v>20</v>
      </c>
      <c r="B14" s="5">
        <v>11</v>
      </c>
      <c r="C14" s="5">
        <v>11</v>
      </c>
      <c r="D14" s="5">
        <f t="shared" si="0"/>
        <v>22</v>
      </c>
      <c r="E14" s="5">
        <v>4</v>
      </c>
    </row>
    <row r="15" spans="1:5" ht="29.25" thickBot="1" x14ac:dyDescent="0.3">
      <c r="A15" s="24" t="s">
        <v>18</v>
      </c>
      <c r="B15" s="17">
        <v>10</v>
      </c>
      <c r="C15" s="17">
        <v>13</v>
      </c>
      <c r="D15" s="5">
        <f t="shared" si="0"/>
        <v>23</v>
      </c>
      <c r="E15" s="17">
        <f>RANK(D15,D5:D16,0)</f>
        <v>3</v>
      </c>
    </row>
    <row r="16" spans="1:5" ht="29.25" thickBot="1" x14ac:dyDescent="0.3">
      <c r="A16" s="25" t="s">
        <v>37</v>
      </c>
      <c r="B16" s="6">
        <v>17</v>
      </c>
      <c r="C16" s="6">
        <v>11</v>
      </c>
      <c r="D16" s="5">
        <f t="shared" si="0"/>
        <v>28</v>
      </c>
      <c r="E16" s="6">
        <f>RANK(D16,D5:D16,0)</f>
        <v>1</v>
      </c>
    </row>
  </sheetData>
  <mergeCells count="5">
    <mergeCell ref="A1:E1"/>
    <mergeCell ref="D3:D4"/>
    <mergeCell ref="E3:E4"/>
    <mergeCell ref="A3:A4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A7" workbookViewId="0">
      <selection activeCell="T19" sqref="T19"/>
    </sheetView>
  </sheetViews>
  <sheetFormatPr defaultRowHeight="15" x14ac:dyDescent="0.25"/>
  <cols>
    <col min="1" max="1" width="18.42578125" customWidth="1"/>
    <col min="2" max="2" width="6" customWidth="1"/>
    <col min="3" max="3" width="5.7109375" customWidth="1"/>
    <col min="4" max="4" width="5.28515625" customWidth="1"/>
    <col min="5" max="5" width="10.5703125" customWidth="1"/>
    <col min="6" max="6" width="6.7109375" customWidth="1"/>
    <col min="7" max="7" width="7" customWidth="1"/>
    <col min="8" max="8" width="7.140625" customWidth="1"/>
    <col min="9" max="9" width="12" customWidth="1"/>
    <col min="10" max="10" width="7" customWidth="1"/>
    <col min="11" max="11" width="7.28515625" customWidth="1"/>
    <col min="12" max="12" width="6.42578125" customWidth="1"/>
    <col min="13" max="13" width="13.7109375" customWidth="1"/>
    <col min="14" max="15" width="6.5703125" customWidth="1"/>
    <col min="16" max="16" width="6.7109375" customWidth="1"/>
    <col min="18" max="18" width="14.140625" customWidth="1"/>
    <col min="19" max="19" width="11.5703125" customWidth="1"/>
  </cols>
  <sheetData>
    <row r="1" spans="1:19" ht="19.5" customHeight="1" thickBot="1" x14ac:dyDescent="0.3">
      <c r="A1" s="47" t="s">
        <v>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 x14ac:dyDescent="0.3"/>
    <row r="3" spans="1:19" ht="75.75" customHeight="1" thickBot="1" x14ac:dyDescent="0.3">
      <c r="A3" s="37" t="s">
        <v>23</v>
      </c>
      <c r="B3" s="47" t="s">
        <v>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/>
      <c r="R3" s="50" t="s">
        <v>3</v>
      </c>
      <c r="S3" s="50" t="s">
        <v>26</v>
      </c>
    </row>
    <row r="4" spans="1:19" ht="19.5" thickBot="1" x14ac:dyDescent="0.3">
      <c r="A4" s="38"/>
      <c r="B4" s="47" t="s">
        <v>34</v>
      </c>
      <c r="C4" s="48"/>
      <c r="D4" s="48"/>
      <c r="E4" s="49"/>
      <c r="F4" s="47" t="s">
        <v>40</v>
      </c>
      <c r="G4" s="48"/>
      <c r="H4" s="48"/>
      <c r="I4" s="49"/>
      <c r="J4" s="47" t="s">
        <v>35</v>
      </c>
      <c r="K4" s="48"/>
      <c r="L4" s="48"/>
      <c r="M4" s="49"/>
      <c r="N4" s="47" t="s">
        <v>41</v>
      </c>
      <c r="O4" s="48"/>
      <c r="P4" s="48"/>
      <c r="Q4" s="49"/>
      <c r="R4" s="51"/>
      <c r="S4" s="51"/>
    </row>
    <row r="5" spans="1:19" ht="57" thickBot="1" x14ac:dyDescent="0.3">
      <c r="A5" s="39"/>
      <c r="B5" s="6">
        <v>1</v>
      </c>
      <c r="C5" s="6">
        <v>2</v>
      </c>
      <c r="D5" s="6">
        <v>3</v>
      </c>
      <c r="E5" s="6" t="s">
        <v>42</v>
      </c>
      <c r="F5" s="6">
        <v>1</v>
      </c>
      <c r="G5" s="6">
        <v>2</v>
      </c>
      <c r="H5" s="6">
        <v>3</v>
      </c>
      <c r="I5" s="6" t="s">
        <v>42</v>
      </c>
      <c r="J5" s="6">
        <v>1</v>
      </c>
      <c r="K5" s="6">
        <v>2</v>
      </c>
      <c r="L5" s="6">
        <v>3</v>
      </c>
      <c r="M5" s="6" t="s">
        <v>42</v>
      </c>
      <c r="N5" s="6">
        <v>1</v>
      </c>
      <c r="O5" s="6">
        <v>2</v>
      </c>
      <c r="P5" s="6">
        <v>3</v>
      </c>
      <c r="Q5" s="6" t="s">
        <v>42</v>
      </c>
      <c r="R5" s="52"/>
      <c r="S5" s="52"/>
    </row>
    <row r="6" spans="1:19" ht="57" thickBot="1" x14ac:dyDescent="0.3">
      <c r="A6" s="23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 t="s">
        <v>68</v>
      </c>
    </row>
    <row r="7" spans="1:19" ht="29.25" thickBot="1" x14ac:dyDescent="0.3">
      <c r="A7" s="22" t="s">
        <v>36</v>
      </c>
      <c r="B7" s="5">
        <v>24</v>
      </c>
      <c r="C7" s="5">
        <v>23</v>
      </c>
      <c r="D7" s="5">
        <v>26</v>
      </c>
      <c r="E7" s="5">
        <v>26</v>
      </c>
      <c r="F7" s="5">
        <v>20</v>
      </c>
      <c r="G7" s="5">
        <v>19</v>
      </c>
      <c r="H7" s="5">
        <v>18</v>
      </c>
      <c r="I7" s="5">
        <f t="shared" ref="I7:I17" si="0">MAX(F7:H7)</f>
        <v>20</v>
      </c>
      <c r="J7" s="5">
        <v>29</v>
      </c>
      <c r="K7" s="5">
        <v>34</v>
      </c>
      <c r="L7" s="5">
        <v>33</v>
      </c>
      <c r="M7" s="5">
        <f t="shared" ref="M7:M17" si="1">MAX(J7:L7)</f>
        <v>34</v>
      </c>
      <c r="N7" s="5">
        <v>15</v>
      </c>
      <c r="O7" s="5">
        <v>19</v>
      </c>
      <c r="P7" s="5">
        <v>16</v>
      </c>
      <c r="Q7" s="5">
        <f t="shared" ref="Q7:Q17" si="2">MAX(N7:P7)</f>
        <v>19</v>
      </c>
      <c r="R7" s="5">
        <v>276</v>
      </c>
      <c r="S7" s="5">
        <f>RANK(R7,R6:R17,0)</f>
        <v>3</v>
      </c>
    </row>
    <row r="8" spans="1:19" ht="29.25" thickBot="1" x14ac:dyDescent="0.3">
      <c r="A8" s="22" t="s">
        <v>29</v>
      </c>
      <c r="B8" s="19">
        <v>32</v>
      </c>
      <c r="C8" s="19">
        <v>35</v>
      </c>
      <c r="D8" s="19">
        <v>37</v>
      </c>
      <c r="E8" s="5">
        <v>37</v>
      </c>
      <c r="F8" s="19">
        <v>19</v>
      </c>
      <c r="G8" s="19">
        <v>19</v>
      </c>
      <c r="H8" s="19">
        <v>20</v>
      </c>
      <c r="I8" s="5">
        <f t="shared" si="0"/>
        <v>20</v>
      </c>
      <c r="J8" s="19">
        <v>0</v>
      </c>
      <c r="K8" s="19">
        <v>34</v>
      </c>
      <c r="L8" s="19">
        <v>35</v>
      </c>
      <c r="M8" s="5">
        <f t="shared" si="1"/>
        <v>35</v>
      </c>
      <c r="N8" s="19">
        <v>8</v>
      </c>
      <c r="O8" s="19">
        <v>13</v>
      </c>
      <c r="P8" s="19">
        <v>13</v>
      </c>
      <c r="Q8" s="5">
        <f t="shared" si="2"/>
        <v>13</v>
      </c>
      <c r="R8" s="5">
        <v>265</v>
      </c>
      <c r="S8" s="5">
        <f>RANK(R8,R6:R17,0)</f>
        <v>4</v>
      </c>
    </row>
    <row r="9" spans="1:19" ht="29.25" thickBot="1" x14ac:dyDescent="0.3">
      <c r="A9" s="22" t="s">
        <v>30</v>
      </c>
      <c r="B9" s="20">
        <v>25</v>
      </c>
      <c r="C9" s="20">
        <v>24</v>
      </c>
      <c r="D9" s="20">
        <v>27</v>
      </c>
      <c r="E9" s="5">
        <v>27</v>
      </c>
      <c r="F9" s="20">
        <v>20</v>
      </c>
      <c r="G9" s="20">
        <v>16</v>
      </c>
      <c r="H9" s="20">
        <v>19</v>
      </c>
      <c r="I9" s="5">
        <f t="shared" si="0"/>
        <v>20</v>
      </c>
      <c r="J9" s="20">
        <v>25</v>
      </c>
      <c r="K9" s="20">
        <v>25</v>
      </c>
      <c r="L9" s="20">
        <v>25</v>
      </c>
      <c r="M9" s="5">
        <f t="shared" si="1"/>
        <v>25</v>
      </c>
      <c r="N9" s="20">
        <v>22</v>
      </c>
      <c r="O9" s="20">
        <v>20</v>
      </c>
      <c r="P9" s="20">
        <v>17</v>
      </c>
      <c r="Q9" s="5">
        <f t="shared" si="2"/>
        <v>22</v>
      </c>
      <c r="R9" s="5">
        <v>265</v>
      </c>
      <c r="S9" s="5">
        <f>RANK(R9,R6:R17,0)</f>
        <v>4</v>
      </c>
    </row>
    <row r="10" spans="1:19" ht="29.25" thickBot="1" x14ac:dyDescent="0.3">
      <c r="A10" s="22" t="s">
        <v>31</v>
      </c>
      <c r="B10" s="19">
        <v>25</v>
      </c>
      <c r="C10" s="19">
        <v>19</v>
      </c>
      <c r="D10" s="19">
        <v>26</v>
      </c>
      <c r="E10" s="5">
        <v>26</v>
      </c>
      <c r="F10" s="19">
        <v>16</v>
      </c>
      <c r="G10" s="19">
        <v>17</v>
      </c>
      <c r="H10" s="19">
        <v>18</v>
      </c>
      <c r="I10" s="5">
        <f t="shared" si="0"/>
        <v>18</v>
      </c>
      <c r="J10" s="19">
        <v>0</v>
      </c>
      <c r="K10" s="19">
        <v>27</v>
      </c>
      <c r="L10" s="19">
        <v>29</v>
      </c>
      <c r="M10" s="5">
        <f t="shared" si="1"/>
        <v>29</v>
      </c>
      <c r="N10" s="19">
        <v>15</v>
      </c>
      <c r="O10" s="19">
        <v>14</v>
      </c>
      <c r="P10" s="19">
        <v>13</v>
      </c>
      <c r="Q10" s="5">
        <f t="shared" si="2"/>
        <v>15</v>
      </c>
      <c r="R10" s="5">
        <v>219</v>
      </c>
      <c r="S10" s="5">
        <v>7</v>
      </c>
    </row>
    <row r="11" spans="1:19" ht="29.25" thickBot="1" x14ac:dyDescent="0.3">
      <c r="A11" s="22" t="s">
        <v>13</v>
      </c>
      <c r="B11" s="20">
        <v>23</v>
      </c>
      <c r="C11" s="20">
        <v>27</v>
      </c>
      <c r="D11" s="20">
        <v>31</v>
      </c>
      <c r="E11" s="5">
        <v>31</v>
      </c>
      <c r="F11" s="20">
        <v>25</v>
      </c>
      <c r="G11" s="20">
        <v>25</v>
      </c>
      <c r="H11" s="20">
        <v>0</v>
      </c>
      <c r="I11" s="5">
        <f t="shared" si="0"/>
        <v>25</v>
      </c>
      <c r="J11" s="20">
        <v>0</v>
      </c>
      <c r="K11" s="20">
        <v>18</v>
      </c>
      <c r="L11" s="20">
        <v>21</v>
      </c>
      <c r="M11" s="5">
        <f t="shared" si="1"/>
        <v>21</v>
      </c>
      <c r="N11" s="20">
        <v>20</v>
      </c>
      <c r="O11" s="20">
        <v>22</v>
      </c>
      <c r="P11" s="20">
        <v>24</v>
      </c>
      <c r="Q11" s="5">
        <f t="shared" si="2"/>
        <v>24</v>
      </c>
      <c r="R11" s="5">
        <v>236</v>
      </c>
      <c r="S11" s="5">
        <v>5</v>
      </c>
    </row>
    <row r="12" spans="1:19" ht="43.5" thickBot="1" x14ac:dyDescent="0.3">
      <c r="A12" s="22" t="s">
        <v>56</v>
      </c>
      <c r="B12" s="19">
        <v>35</v>
      </c>
      <c r="C12" s="19">
        <v>30</v>
      </c>
      <c r="D12" s="19">
        <v>35</v>
      </c>
      <c r="E12" s="5">
        <v>35</v>
      </c>
      <c r="F12" s="19">
        <v>19</v>
      </c>
      <c r="G12" s="19">
        <v>15</v>
      </c>
      <c r="H12" s="19">
        <v>17</v>
      </c>
      <c r="I12" s="5">
        <f t="shared" si="0"/>
        <v>19</v>
      </c>
      <c r="J12" s="19">
        <v>0</v>
      </c>
      <c r="K12" s="19">
        <v>0</v>
      </c>
      <c r="L12" s="19">
        <v>21</v>
      </c>
      <c r="M12" s="5">
        <f t="shared" si="1"/>
        <v>21</v>
      </c>
      <c r="N12" s="19">
        <v>17</v>
      </c>
      <c r="O12" s="19">
        <v>17</v>
      </c>
      <c r="P12" s="19">
        <v>14</v>
      </c>
      <c r="Q12" s="5">
        <f t="shared" si="2"/>
        <v>17</v>
      </c>
      <c r="R12" s="5">
        <v>220</v>
      </c>
      <c r="S12" s="5">
        <v>6</v>
      </c>
    </row>
    <row r="13" spans="1:19" ht="29.25" thickBot="1" x14ac:dyDescent="0.3">
      <c r="A13" s="22" t="s">
        <v>38</v>
      </c>
      <c r="B13" s="7">
        <v>0</v>
      </c>
      <c r="C13" s="7">
        <v>23</v>
      </c>
      <c r="D13" s="7">
        <v>21</v>
      </c>
      <c r="E13" s="5">
        <v>23</v>
      </c>
      <c r="F13" s="7">
        <v>15</v>
      </c>
      <c r="G13" s="7">
        <v>17</v>
      </c>
      <c r="H13" s="7">
        <v>16</v>
      </c>
      <c r="I13" s="5">
        <f t="shared" si="0"/>
        <v>17</v>
      </c>
      <c r="J13" s="7">
        <v>25</v>
      </c>
      <c r="K13" s="7">
        <v>24</v>
      </c>
      <c r="L13" s="7">
        <v>25</v>
      </c>
      <c r="M13" s="5">
        <f t="shared" si="1"/>
        <v>25</v>
      </c>
      <c r="N13" s="7">
        <v>14</v>
      </c>
      <c r="O13" s="7">
        <v>10</v>
      </c>
      <c r="P13" s="7">
        <v>10</v>
      </c>
      <c r="Q13" s="5">
        <f t="shared" si="2"/>
        <v>14</v>
      </c>
      <c r="R13" s="5">
        <v>200</v>
      </c>
      <c r="S13" s="5">
        <v>8</v>
      </c>
    </row>
    <row r="14" spans="1:19" ht="29.25" thickBot="1" x14ac:dyDescent="0.3">
      <c r="A14" s="22" t="s">
        <v>16</v>
      </c>
      <c r="B14" s="19">
        <v>17</v>
      </c>
      <c r="C14" s="19">
        <v>23</v>
      </c>
      <c r="D14" s="19">
        <v>21</v>
      </c>
      <c r="E14" s="5">
        <f t="shared" ref="E14" si="3">MAX(B14:D14)</f>
        <v>23</v>
      </c>
      <c r="F14" s="19">
        <v>10</v>
      </c>
      <c r="G14" s="19">
        <v>11</v>
      </c>
      <c r="H14" s="19">
        <v>15</v>
      </c>
      <c r="I14" s="5">
        <f t="shared" si="0"/>
        <v>15</v>
      </c>
      <c r="J14" s="19">
        <v>20</v>
      </c>
      <c r="K14" s="19">
        <v>0</v>
      </c>
      <c r="L14" s="19">
        <v>21</v>
      </c>
      <c r="M14" s="5">
        <f t="shared" si="1"/>
        <v>21</v>
      </c>
      <c r="N14" s="19">
        <v>18</v>
      </c>
      <c r="O14" s="19">
        <v>17</v>
      </c>
      <c r="P14" s="19">
        <v>0</v>
      </c>
      <c r="Q14" s="5">
        <f t="shared" si="2"/>
        <v>18</v>
      </c>
      <c r="R14" s="5">
        <v>179</v>
      </c>
      <c r="S14" s="5">
        <v>9</v>
      </c>
    </row>
    <row r="15" spans="1:19" ht="29.25" thickBot="1" x14ac:dyDescent="0.3">
      <c r="A15" s="22" t="s">
        <v>20</v>
      </c>
      <c r="B15" s="7">
        <v>30</v>
      </c>
      <c r="C15" s="7">
        <v>32</v>
      </c>
      <c r="D15" s="7">
        <v>29</v>
      </c>
      <c r="E15" s="5">
        <v>32</v>
      </c>
      <c r="F15" s="7">
        <v>15</v>
      </c>
      <c r="G15" s="7">
        <v>20</v>
      </c>
      <c r="H15" s="7">
        <v>19</v>
      </c>
      <c r="I15" s="5">
        <f t="shared" si="0"/>
        <v>20</v>
      </c>
      <c r="J15" s="7">
        <v>26</v>
      </c>
      <c r="K15" s="7">
        <v>28</v>
      </c>
      <c r="L15" s="7">
        <v>26</v>
      </c>
      <c r="M15" s="5">
        <f t="shared" si="1"/>
        <v>28</v>
      </c>
      <c r="N15" s="7">
        <v>17</v>
      </c>
      <c r="O15" s="7">
        <v>19</v>
      </c>
      <c r="P15" s="7">
        <v>21</v>
      </c>
      <c r="Q15" s="5">
        <f t="shared" si="2"/>
        <v>21</v>
      </c>
      <c r="R15" s="5">
        <v>282</v>
      </c>
      <c r="S15" s="5">
        <f>RANK(R15,R6:R17,0)</f>
        <v>2</v>
      </c>
    </row>
    <row r="16" spans="1:19" ht="29.25" thickBot="1" x14ac:dyDescent="0.3">
      <c r="A16" s="24" t="s">
        <v>18</v>
      </c>
      <c r="B16" s="19">
        <v>0</v>
      </c>
      <c r="C16" s="19">
        <v>0</v>
      </c>
      <c r="D16" s="19">
        <v>24</v>
      </c>
      <c r="E16" s="5">
        <f>SUM(B16:D16)</f>
        <v>24</v>
      </c>
      <c r="F16" s="19">
        <v>11</v>
      </c>
      <c r="G16" s="19">
        <v>0</v>
      </c>
      <c r="H16" s="19">
        <v>12</v>
      </c>
      <c r="I16" s="5">
        <f t="shared" si="0"/>
        <v>12</v>
      </c>
      <c r="J16" s="19">
        <v>25</v>
      </c>
      <c r="K16" s="19">
        <v>25</v>
      </c>
      <c r="L16" s="19">
        <v>24</v>
      </c>
      <c r="M16" s="5">
        <f t="shared" si="1"/>
        <v>25</v>
      </c>
      <c r="N16" s="19">
        <v>14</v>
      </c>
      <c r="O16" s="19">
        <v>15</v>
      </c>
      <c r="P16" s="19">
        <v>0</v>
      </c>
      <c r="Q16" s="5">
        <f t="shared" si="2"/>
        <v>15</v>
      </c>
      <c r="R16" s="5">
        <v>150</v>
      </c>
      <c r="S16" s="5">
        <v>10</v>
      </c>
    </row>
    <row r="17" spans="1:19" ht="29.25" thickBot="1" x14ac:dyDescent="0.3">
      <c r="A17" s="25" t="s">
        <v>37</v>
      </c>
      <c r="B17" s="7">
        <v>24</v>
      </c>
      <c r="C17" s="7">
        <v>24</v>
      </c>
      <c r="D17" s="7">
        <v>27</v>
      </c>
      <c r="E17" s="5">
        <v>27</v>
      </c>
      <c r="F17" s="7">
        <v>24</v>
      </c>
      <c r="G17" s="7">
        <v>25</v>
      </c>
      <c r="H17" s="7">
        <v>25</v>
      </c>
      <c r="I17" s="5">
        <f t="shared" si="0"/>
        <v>25</v>
      </c>
      <c r="J17" s="7">
        <v>29</v>
      </c>
      <c r="K17" s="7">
        <v>30</v>
      </c>
      <c r="L17" s="7">
        <v>28</v>
      </c>
      <c r="M17" s="5">
        <f t="shared" si="1"/>
        <v>30</v>
      </c>
      <c r="N17" s="7">
        <v>24</v>
      </c>
      <c r="O17" s="7">
        <v>24</v>
      </c>
      <c r="P17" s="7">
        <v>25</v>
      </c>
      <c r="Q17" s="5">
        <f t="shared" si="2"/>
        <v>25</v>
      </c>
      <c r="R17" s="5">
        <v>309</v>
      </c>
      <c r="S17" s="5">
        <f>RANK(R17,R6:R17,0)</f>
        <v>1</v>
      </c>
    </row>
    <row r="18" spans="1:19" ht="18.75" x14ac:dyDescent="0.25">
      <c r="E18" s="35">
        <f>SUM(E10:E17)</f>
        <v>221</v>
      </c>
      <c r="I18" s="35">
        <f>SUM(I7:I17)</f>
        <v>211</v>
      </c>
    </row>
  </sheetData>
  <mergeCells count="9">
    <mergeCell ref="A1:S1"/>
    <mergeCell ref="R3:R5"/>
    <mergeCell ref="S3:S5"/>
    <mergeCell ref="A3:A5"/>
    <mergeCell ref="B3:Q3"/>
    <mergeCell ref="B4:E4"/>
    <mergeCell ref="F4:I4"/>
    <mergeCell ref="J4:M4"/>
    <mergeCell ref="N4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5" workbookViewId="0">
      <selection activeCell="H17" sqref="H17"/>
    </sheetView>
  </sheetViews>
  <sheetFormatPr defaultRowHeight="15" x14ac:dyDescent="0.25"/>
  <cols>
    <col min="1" max="1" width="24.140625" style="4" customWidth="1"/>
    <col min="2" max="2" width="19.85546875" customWidth="1"/>
    <col min="3" max="4" width="21.85546875" customWidth="1"/>
    <col min="5" max="5" width="18.140625" customWidth="1"/>
  </cols>
  <sheetData>
    <row r="1" spans="1:5" ht="33" customHeight="1" x14ac:dyDescent="0.25">
      <c r="A1" s="59" t="s">
        <v>44</v>
      </c>
      <c r="B1" s="60"/>
      <c r="C1" s="60"/>
      <c r="D1" s="60"/>
      <c r="E1" s="60"/>
    </row>
    <row r="2" spans="1:5" ht="15.75" thickBot="1" x14ac:dyDescent="0.3"/>
    <row r="3" spans="1:5" ht="16.5" thickBot="1" x14ac:dyDescent="0.3">
      <c r="A3" s="61" t="s">
        <v>23</v>
      </c>
      <c r="B3" s="63" t="s">
        <v>2</v>
      </c>
      <c r="C3" s="64"/>
      <c r="D3" s="36" t="s">
        <v>55</v>
      </c>
      <c r="E3" s="34" t="s">
        <v>69</v>
      </c>
    </row>
    <row r="4" spans="1:5" ht="16.5" thickBot="1" x14ac:dyDescent="0.3">
      <c r="A4" s="62"/>
      <c r="B4" s="12" t="s">
        <v>46</v>
      </c>
      <c r="C4" s="12" t="s">
        <v>70</v>
      </c>
      <c r="D4" s="12"/>
      <c r="E4" s="12"/>
    </row>
    <row r="5" spans="1:5" ht="29.25" thickBot="1" x14ac:dyDescent="0.3">
      <c r="A5" s="23" t="s">
        <v>28</v>
      </c>
      <c r="B5" s="11">
        <v>0</v>
      </c>
      <c r="C5" s="11">
        <v>0</v>
      </c>
      <c r="D5" s="33" t="s">
        <v>68</v>
      </c>
      <c r="E5" s="11" t="s">
        <v>68</v>
      </c>
    </row>
    <row r="6" spans="1:5" ht="29.25" thickBot="1" x14ac:dyDescent="0.3">
      <c r="A6" s="22" t="s">
        <v>36</v>
      </c>
      <c r="B6" s="11">
        <v>8.34</v>
      </c>
      <c r="C6" s="11">
        <v>9</v>
      </c>
      <c r="D6" s="33">
        <v>17.34</v>
      </c>
      <c r="E6" s="11">
        <v>4</v>
      </c>
    </row>
    <row r="7" spans="1:5" ht="16.5" thickBot="1" x14ac:dyDescent="0.3">
      <c r="A7" s="22" t="s">
        <v>29</v>
      </c>
      <c r="B7" s="11">
        <v>8.27</v>
      </c>
      <c r="C7" s="11">
        <v>9.3699999999999992</v>
      </c>
      <c r="D7" s="33">
        <v>17.64</v>
      </c>
      <c r="E7" s="11">
        <v>5</v>
      </c>
    </row>
    <row r="8" spans="1:5" ht="29.25" thickBot="1" x14ac:dyDescent="0.3">
      <c r="A8" s="22" t="s">
        <v>30</v>
      </c>
      <c r="B8" s="11">
        <v>8.27</v>
      </c>
      <c r="C8" s="11">
        <v>9</v>
      </c>
      <c r="D8" s="33">
        <v>17.27</v>
      </c>
      <c r="E8" s="11">
        <v>2</v>
      </c>
    </row>
    <row r="9" spans="1:5" ht="29.25" thickBot="1" x14ac:dyDescent="0.3">
      <c r="A9" s="22" t="s">
        <v>31</v>
      </c>
      <c r="B9" s="11">
        <v>9.1199999999999992</v>
      </c>
      <c r="C9" s="11">
        <v>9.6999999999999993</v>
      </c>
      <c r="D9" s="33">
        <v>18.82</v>
      </c>
      <c r="E9" s="11">
        <v>10</v>
      </c>
    </row>
    <row r="10" spans="1:5" ht="29.25" thickBot="1" x14ac:dyDescent="0.3">
      <c r="A10" s="22" t="s">
        <v>13</v>
      </c>
      <c r="B10" s="11">
        <v>8.8000000000000007</v>
      </c>
      <c r="C10" s="11">
        <v>8.52</v>
      </c>
      <c r="D10" s="33">
        <v>17.32</v>
      </c>
      <c r="E10" s="11">
        <v>3</v>
      </c>
    </row>
    <row r="11" spans="1:5" ht="43.5" thickBot="1" x14ac:dyDescent="0.3">
      <c r="A11" s="22" t="s">
        <v>56</v>
      </c>
      <c r="B11" s="11">
        <v>8.34</v>
      </c>
      <c r="C11" s="11">
        <v>9.4</v>
      </c>
      <c r="D11" s="33">
        <v>17.739999999999998</v>
      </c>
      <c r="E11" s="11">
        <v>6</v>
      </c>
    </row>
    <row r="12" spans="1:5" ht="29.25" thickBot="1" x14ac:dyDescent="0.3">
      <c r="A12" s="22" t="s">
        <v>38</v>
      </c>
      <c r="B12" s="11">
        <v>9.8699999999999992</v>
      </c>
      <c r="C12" s="11">
        <v>9.2799999999999994</v>
      </c>
      <c r="D12" s="33">
        <v>19.149999999999999</v>
      </c>
      <c r="E12" s="11">
        <v>11</v>
      </c>
    </row>
    <row r="13" spans="1:5" ht="29.25" thickBot="1" x14ac:dyDescent="0.3">
      <c r="A13" s="22" t="s">
        <v>16</v>
      </c>
      <c r="B13" s="11">
        <v>8.5</v>
      </c>
      <c r="C13" s="11">
        <v>8.2100000000000009</v>
      </c>
      <c r="D13" s="33">
        <v>16.71</v>
      </c>
      <c r="E13" s="11">
        <v>1</v>
      </c>
    </row>
    <row r="14" spans="1:5" ht="29.25" thickBot="1" x14ac:dyDescent="0.3">
      <c r="A14" s="22" t="s">
        <v>20</v>
      </c>
      <c r="B14" s="11">
        <v>8.9</v>
      </c>
      <c r="C14" s="11">
        <v>9.18</v>
      </c>
      <c r="D14" s="33">
        <v>18.079999999999998</v>
      </c>
      <c r="E14" s="11">
        <v>7</v>
      </c>
    </row>
    <row r="15" spans="1:5" ht="29.25" thickBot="1" x14ac:dyDescent="0.3">
      <c r="A15" s="24" t="s">
        <v>18</v>
      </c>
      <c r="B15" s="11">
        <v>9</v>
      </c>
      <c r="C15" s="11">
        <v>9.59</v>
      </c>
      <c r="D15" s="33">
        <v>18.59</v>
      </c>
      <c r="E15" s="11">
        <v>9</v>
      </c>
    </row>
    <row r="16" spans="1:5" ht="29.25" thickBot="1" x14ac:dyDescent="0.3">
      <c r="A16" s="25" t="s">
        <v>37</v>
      </c>
      <c r="B16" s="11">
        <v>8.94</v>
      </c>
      <c r="C16" s="11">
        <v>9.2200000000000006</v>
      </c>
      <c r="D16" s="33">
        <v>18.16</v>
      </c>
      <c r="E16" s="18">
        <v>8</v>
      </c>
    </row>
  </sheetData>
  <mergeCells count="3">
    <mergeCell ref="A1:E1"/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3" workbookViewId="0">
      <selection activeCell="G18" sqref="G18"/>
    </sheetView>
  </sheetViews>
  <sheetFormatPr defaultRowHeight="15" x14ac:dyDescent="0.25"/>
  <cols>
    <col min="1" max="1" width="23.5703125" style="10" bestFit="1" customWidth="1"/>
    <col min="2" max="2" width="15.5703125" customWidth="1"/>
    <col min="3" max="3" width="17" customWidth="1"/>
    <col min="4" max="4" width="19.7109375" customWidth="1"/>
    <col min="5" max="5" width="15.140625" customWidth="1"/>
    <col min="6" max="6" width="14.7109375" customWidth="1"/>
  </cols>
  <sheetData>
    <row r="1" spans="1:6" ht="18.75" x14ac:dyDescent="0.25">
      <c r="A1" s="53" t="s">
        <v>52</v>
      </c>
      <c r="B1" s="65"/>
      <c r="C1" s="65"/>
      <c r="D1" s="65"/>
      <c r="E1" s="65"/>
      <c r="F1" s="54"/>
    </row>
    <row r="2" spans="1:6" ht="15.75" thickBot="1" x14ac:dyDescent="0.3"/>
    <row r="3" spans="1:6" ht="15.75" thickBot="1" x14ac:dyDescent="0.3">
      <c r="A3" s="66" t="s">
        <v>23</v>
      </c>
      <c r="B3" s="68" t="s">
        <v>47</v>
      </c>
      <c r="C3" s="69"/>
      <c r="D3" s="69"/>
      <c r="E3" s="69"/>
      <c r="F3" s="70"/>
    </row>
    <row r="4" spans="1:6" ht="64.5" thickBot="1" x14ac:dyDescent="0.3">
      <c r="A4" s="67"/>
      <c r="B4" s="14" t="s">
        <v>48</v>
      </c>
      <c r="C4" s="14" t="s">
        <v>49</v>
      </c>
      <c r="D4" s="14" t="s">
        <v>50</v>
      </c>
      <c r="E4" s="14" t="s">
        <v>51</v>
      </c>
      <c r="F4" s="14" t="s">
        <v>45</v>
      </c>
    </row>
    <row r="5" spans="1:6" ht="35.25" customHeight="1" thickBot="1" x14ac:dyDescent="0.3">
      <c r="A5" s="23" t="s">
        <v>28</v>
      </c>
      <c r="B5" s="13"/>
      <c r="C5" s="13"/>
      <c r="D5" s="13"/>
      <c r="E5" s="13">
        <f>SUM(B5:D5)</f>
        <v>0</v>
      </c>
      <c r="F5" s="13">
        <f>RANK(E5,E5:E16)</f>
        <v>12</v>
      </c>
    </row>
    <row r="6" spans="1:6" ht="35.25" customHeight="1" thickBot="1" x14ac:dyDescent="0.3">
      <c r="A6" s="22" t="s">
        <v>36</v>
      </c>
      <c r="B6" s="13">
        <v>1</v>
      </c>
      <c r="C6" s="13">
        <v>1</v>
      </c>
      <c r="D6" s="13">
        <v>0.75</v>
      </c>
      <c r="E6" s="13">
        <f t="shared" ref="E6:E16" si="0">SUM(B6:D6)</f>
        <v>2.75</v>
      </c>
      <c r="F6" s="13">
        <v>2</v>
      </c>
    </row>
    <row r="7" spans="1:6" ht="22.5" customHeight="1" thickBot="1" x14ac:dyDescent="0.3">
      <c r="A7" s="22" t="s">
        <v>29</v>
      </c>
      <c r="B7" s="13">
        <v>0.75</v>
      </c>
      <c r="C7" s="13">
        <v>1</v>
      </c>
      <c r="D7" s="13">
        <v>0.5</v>
      </c>
      <c r="E7" s="13">
        <f t="shared" si="0"/>
        <v>2.25</v>
      </c>
      <c r="F7" s="13">
        <v>4</v>
      </c>
    </row>
    <row r="8" spans="1:6" ht="22.5" customHeight="1" thickBot="1" x14ac:dyDescent="0.3">
      <c r="A8" s="22" t="s">
        <v>30</v>
      </c>
      <c r="B8" s="13">
        <v>1</v>
      </c>
      <c r="C8" s="13">
        <v>1</v>
      </c>
      <c r="D8" s="13">
        <v>1</v>
      </c>
      <c r="E8" s="13">
        <f t="shared" si="0"/>
        <v>3</v>
      </c>
      <c r="F8" s="13">
        <v>1</v>
      </c>
    </row>
    <row r="9" spans="1:6" ht="22.5" customHeight="1" thickBot="1" x14ac:dyDescent="0.3">
      <c r="A9" s="22" t="s">
        <v>31</v>
      </c>
      <c r="B9" s="13">
        <v>1</v>
      </c>
      <c r="C9" s="13">
        <v>0.75</v>
      </c>
      <c r="D9" s="13">
        <v>0.75</v>
      </c>
      <c r="E9" s="13">
        <f t="shared" si="0"/>
        <v>2.5</v>
      </c>
      <c r="F9" s="13">
        <v>3</v>
      </c>
    </row>
    <row r="10" spans="1:6" ht="22.5" customHeight="1" thickBot="1" x14ac:dyDescent="0.3">
      <c r="A10" s="22" t="s">
        <v>13</v>
      </c>
      <c r="B10" s="13">
        <v>1</v>
      </c>
      <c r="C10" s="13">
        <v>1</v>
      </c>
      <c r="D10" s="13">
        <v>1</v>
      </c>
      <c r="E10" s="13">
        <f t="shared" si="0"/>
        <v>3</v>
      </c>
      <c r="F10" s="13">
        <v>1</v>
      </c>
    </row>
    <row r="11" spans="1:6" ht="22.5" customHeight="1" thickBot="1" x14ac:dyDescent="0.3">
      <c r="A11" s="22" t="s">
        <v>56</v>
      </c>
      <c r="B11" s="21">
        <v>1</v>
      </c>
      <c r="C11" s="21">
        <v>1</v>
      </c>
      <c r="D11" s="21">
        <v>0.5</v>
      </c>
      <c r="E11" s="13">
        <f t="shared" si="0"/>
        <v>2.5</v>
      </c>
      <c r="F11" s="13">
        <v>3</v>
      </c>
    </row>
    <row r="12" spans="1:6" ht="29.25" thickBot="1" x14ac:dyDescent="0.3">
      <c r="A12" s="22" t="s">
        <v>38</v>
      </c>
      <c r="B12" s="21">
        <v>1</v>
      </c>
      <c r="C12" s="21">
        <v>1</v>
      </c>
      <c r="D12" s="21">
        <v>1</v>
      </c>
      <c r="E12" s="13">
        <f t="shared" si="0"/>
        <v>3</v>
      </c>
      <c r="F12" s="13">
        <v>1</v>
      </c>
    </row>
    <row r="13" spans="1:6" ht="29.25" thickBot="1" x14ac:dyDescent="0.3">
      <c r="A13" s="22" t="s">
        <v>16</v>
      </c>
      <c r="B13" s="14">
        <v>1</v>
      </c>
      <c r="C13" s="14">
        <v>0.75</v>
      </c>
      <c r="D13" s="14">
        <v>0.5</v>
      </c>
      <c r="E13" s="13">
        <f t="shared" si="0"/>
        <v>2.25</v>
      </c>
      <c r="F13" s="13">
        <v>4</v>
      </c>
    </row>
    <row r="14" spans="1:6" ht="29.25" thickBot="1" x14ac:dyDescent="0.3">
      <c r="A14" s="22" t="s">
        <v>20</v>
      </c>
      <c r="B14" s="13">
        <v>1</v>
      </c>
      <c r="C14" s="13">
        <v>1</v>
      </c>
      <c r="D14" s="13">
        <v>0.5</v>
      </c>
      <c r="E14" s="13">
        <f t="shared" si="0"/>
        <v>2.5</v>
      </c>
      <c r="F14" s="13">
        <v>3</v>
      </c>
    </row>
    <row r="15" spans="1:6" ht="35.25" customHeight="1" thickBot="1" x14ac:dyDescent="0.3">
      <c r="A15" s="24" t="s">
        <v>18</v>
      </c>
      <c r="B15" s="13">
        <v>1</v>
      </c>
      <c r="C15" s="13">
        <v>1</v>
      </c>
      <c r="D15" s="13">
        <v>1</v>
      </c>
      <c r="E15" s="13">
        <f t="shared" si="0"/>
        <v>3</v>
      </c>
      <c r="F15" s="13">
        <v>1</v>
      </c>
    </row>
    <row r="16" spans="1:6" ht="22.5" customHeight="1" thickBot="1" x14ac:dyDescent="0.3">
      <c r="A16" s="25" t="s">
        <v>37</v>
      </c>
      <c r="B16" s="21">
        <v>1</v>
      </c>
      <c r="C16" s="21">
        <v>0.5</v>
      </c>
      <c r="D16" s="21">
        <v>1</v>
      </c>
      <c r="E16" s="21">
        <f t="shared" si="0"/>
        <v>2.5</v>
      </c>
      <c r="F16" s="21">
        <v>3</v>
      </c>
    </row>
  </sheetData>
  <mergeCells count="3">
    <mergeCell ref="A1:F1"/>
    <mergeCell ref="A3:A4"/>
    <mergeCell ref="B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I8" sqref="I8"/>
    </sheetView>
  </sheetViews>
  <sheetFormatPr defaultRowHeight="15" x14ac:dyDescent="0.25"/>
  <cols>
    <col min="1" max="1" width="19.140625" style="4" customWidth="1"/>
    <col min="2" max="2" width="13.28515625" customWidth="1"/>
  </cols>
  <sheetData>
    <row r="1" spans="1:5" ht="18.75" x14ac:dyDescent="0.3">
      <c r="A1" s="71" t="s">
        <v>57</v>
      </c>
      <c r="B1" s="71"/>
      <c r="C1" s="71"/>
      <c r="D1" s="71"/>
      <c r="E1" s="71"/>
    </row>
    <row r="2" spans="1:5" ht="15.75" thickBot="1" x14ac:dyDescent="0.3"/>
    <row r="3" spans="1:5" ht="15.75" thickBot="1" x14ac:dyDescent="0.3">
      <c r="A3" s="37" t="s">
        <v>23</v>
      </c>
      <c r="B3" s="32"/>
      <c r="C3" s="15"/>
      <c r="D3" s="15"/>
      <c r="E3" s="15"/>
    </row>
    <row r="4" spans="1:5" x14ac:dyDescent="0.25">
      <c r="A4" s="38"/>
      <c r="B4" s="37" t="s">
        <v>53</v>
      </c>
      <c r="C4" s="37" t="s">
        <v>54</v>
      </c>
      <c r="D4" s="37" t="s">
        <v>55</v>
      </c>
      <c r="E4" s="37" t="s">
        <v>45</v>
      </c>
    </row>
    <row r="5" spans="1:5" ht="15.75" thickBot="1" x14ac:dyDescent="0.3">
      <c r="A5" s="39"/>
      <c r="B5" s="39"/>
      <c r="C5" s="39"/>
      <c r="D5" s="39"/>
      <c r="E5" s="39"/>
    </row>
    <row r="6" spans="1:5" ht="43.5" thickBot="1" x14ac:dyDescent="0.3">
      <c r="A6" s="23" t="s">
        <v>28</v>
      </c>
      <c r="B6" s="8">
        <v>0</v>
      </c>
      <c r="C6" s="8">
        <v>0</v>
      </c>
      <c r="D6" s="8">
        <f>SUM(B6:C6)</f>
        <v>0</v>
      </c>
      <c r="E6" s="8" t="s">
        <v>68</v>
      </c>
    </row>
    <row r="7" spans="1:5" ht="29.25" thickBot="1" x14ac:dyDescent="0.3">
      <c r="A7" s="22" t="s">
        <v>36</v>
      </c>
      <c r="B7" s="8">
        <v>1</v>
      </c>
      <c r="C7" s="8">
        <v>1.52</v>
      </c>
      <c r="D7" s="8">
        <f t="shared" ref="D7:D17" si="0">SUM(B7:C7)</f>
        <v>2.52</v>
      </c>
      <c r="E7" s="8">
        <v>4</v>
      </c>
    </row>
    <row r="8" spans="1:5" ht="29.25" thickBot="1" x14ac:dyDescent="0.3">
      <c r="A8" s="22" t="s">
        <v>29</v>
      </c>
      <c r="B8" s="8">
        <v>0.7</v>
      </c>
      <c r="C8" s="8">
        <v>1.31</v>
      </c>
      <c r="D8" s="8">
        <f t="shared" si="0"/>
        <v>2.0099999999999998</v>
      </c>
      <c r="E8" s="8">
        <v>2</v>
      </c>
    </row>
    <row r="9" spans="1:5" ht="29.25" thickBot="1" x14ac:dyDescent="0.3">
      <c r="A9" s="22" t="s">
        <v>30</v>
      </c>
      <c r="B9" s="8">
        <v>2</v>
      </c>
      <c r="C9" s="8">
        <v>1.56</v>
      </c>
      <c r="D9" s="8">
        <f t="shared" si="0"/>
        <v>3.56</v>
      </c>
      <c r="E9" s="8">
        <v>7</v>
      </c>
    </row>
    <row r="10" spans="1:5" ht="29.25" thickBot="1" x14ac:dyDescent="0.3">
      <c r="A10" s="22" t="s">
        <v>31</v>
      </c>
      <c r="B10" s="8">
        <v>1</v>
      </c>
      <c r="C10" s="8">
        <v>4.3499999999999996</v>
      </c>
      <c r="D10" s="8">
        <f>SUM(B10:C10)</f>
        <v>5.35</v>
      </c>
      <c r="E10" s="8">
        <v>9</v>
      </c>
    </row>
    <row r="11" spans="1:5" ht="29.25" thickBot="1" x14ac:dyDescent="0.3">
      <c r="A11" s="22" t="s">
        <v>13</v>
      </c>
      <c r="B11" s="8">
        <v>0.3</v>
      </c>
      <c r="C11" s="8">
        <v>1.22</v>
      </c>
      <c r="D11" s="8">
        <f t="shared" si="0"/>
        <v>1.52</v>
      </c>
      <c r="E11" s="8">
        <v>1</v>
      </c>
    </row>
    <row r="12" spans="1:5" ht="43.5" thickBot="1" x14ac:dyDescent="0.3">
      <c r="A12" s="22" t="s">
        <v>56</v>
      </c>
      <c r="B12" s="8">
        <v>1</v>
      </c>
      <c r="C12" s="8">
        <v>1.53</v>
      </c>
      <c r="D12" s="8">
        <f t="shared" si="0"/>
        <v>2.5300000000000002</v>
      </c>
      <c r="E12" s="8">
        <v>5</v>
      </c>
    </row>
    <row r="13" spans="1:5" ht="29.25" thickBot="1" x14ac:dyDescent="0.3">
      <c r="A13" s="22" t="s">
        <v>38</v>
      </c>
      <c r="B13" s="8">
        <v>1.3</v>
      </c>
      <c r="C13" s="8">
        <v>2.02</v>
      </c>
      <c r="D13" s="8">
        <f t="shared" si="0"/>
        <v>3.3200000000000003</v>
      </c>
      <c r="E13" s="8">
        <v>6</v>
      </c>
    </row>
    <row r="14" spans="1:5" ht="29.25" thickBot="1" x14ac:dyDescent="0.3">
      <c r="A14" s="22" t="s">
        <v>16</v>
      </c>
      <c r="B14" s="8">
        <v>1.3</v>
      </c>
      <c r="C14" s="8">
        <v>4.2</v>
      </c>
      <c r="D14" s="8">
        <f t="shared" si="0"/>
        <v>5.5</v>
      </c>
      <c r="E14" s="8">
        <v>10</v>
      </c>
    </row>
    <row r="15" spans="1:5" ht="29.25" thickBot="1" x14ac:dyDescent="0.3">
      <c r="A15" s="22" t="s">
        <v>20</v>
      </c>
      <c r="B15" s="8">
        <v>3</v>
      </c>
      <c r="C15" s="8">
        <v>1.59</v>
      </c>
      <c r="D15" s="8">
        <f t="shared" si="0"/>
        <v>4.59</v>
      </c>
      <c r="E15" s="8">
        <v>8</v>
      </c>
    </row>
    <row r="16" spans="1:5" ht="29.25" thickBot="1" x14ac:dyDescent="0.3">
      <c r="A16" s="24" t="s">
        <v>18</v>
      </c>
      <c r="B16" s="8">
        <v>2.7</v>
      </c>
      <c r="C16" s="8">
        <v>3.35</v>
      </c>
      <c r="D16" s="8">
        <f t="shared" si="0"/>
        <v>6.0500000000000007</v>
      </c>
      <c r="E16" s="8">
        <v>11</v>
      </c>
    </row>
    <row r="17" spans="1:5" ht="29.25" thickBot="1" x14ac:dyDescent="0.3">
      <c r="A17" s="25" t="s">
        <v>37</v>
      </c>
      <c r="B17" s="16">
        <v>0.7</v>
      </c>
      <c r="C17" s="16">
        <v>1.35</v>
      </c>
      <c r="D17" s="16">
        <f t="shared" si="0"/>
        <v>2.0499999999999998</v>
      </c>
      <c r="E17" s="16">
        <v>3</v>
      </c>
    </row>
  </sheetData>
  <mergeCells count="6">
    <mergeCell ref="A1:E1"/>
    <mergeCell ref="C4:C5"/>
    <mergeCell ref="D4:D5"/>
    <mergeCell ref="E4:E5"/>
    <mergeCell ref="A3:A5"/>
    <mergeCell ref="B4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7" workbookViewId="0">
      <selection activeCell="G4" sqref="G4"/>
    </sheetView>
  </sheetViews>
  <sheetFormatPr defaultRowHeight="15" x14ac:dyDescent="0.25"/>
  <cols>
    <col min="1" max="1" width="17.7109375" customWidth="1"/>
    <col min="2" max="2" width="13.7109375" customWidth="1"/>
    <col min="3" max="3" width="17.5703125" customWidth="1"/>
    <col min="4" max="4" width="15.7109375" customWidth="1"/>
    <col min="5" max="5" width="13.7109375" customWidth="1"/>
    <col min="6" max="6" width="9.7109375" customWidth="1"/>
    <col min="8" max="8" width="11.140625" customWidth="1"/>
    <col min="9" max="9" width="13.42578125" customWidth="1"/>
  </cols>
  <sheetData>
    <row r="1" spans="1:10" ht="56.25" customHeight="1" thickBot="1" x14ac:dyDescent="0.3">
      <c r="A1" s="37" t="s">
        <v>23</v>
      </c>
      <c r="B1" s="37" t="s">
        <v>58</v>
      </c>
      <c r="C1" s="37" t="s">
        <v>59</v>
      </c>
      <c r="D1" s="37" t="s">
        <v>60</v>
      </c>
      <c r="E1" s="37" t="s">
        <v>61</v>
      </c>
      <c r="F1" s="31" t="s">
        <v>62</v>
      </c>
      <c r="G1" s="37" t="s">
        <v>63</v>
      </c>
      <c r="H1" s="37" t="s">
        <v>64</v>
      </c>
      <c r="I1" s="37" t="s">
        <v>65</v>
      </c>
      <c r="J1" s="37" t="s">
        <v>45</v>
      </c>
    </row>
    <row r="2" spans="1:10" ht="14.25" customHeight="1" thickBot="1" x14ac:dyDescent="0.3">
      <c r="A2" s="39"/>
      <c r="B2" s="39"/>
      <c r="C2" s="39"/>
      <c r="D2" s="39"/>
      <c r="E2" s="39"/>
      <c r="F2" s="24" t="s">
        <v>66</v>
      </c>
      <c r="G2" s="39"/>
      <c r="H2" s="39"/>
      <c r="I2" s="39"/>
      <c r="J2" s="39"/>
    </row>
    <row r="3" spans="1:10" ht="29.25" thickBot="1" x14ac:dyDescent="0.3">
      <c r="A3" s="23" t="s">
        <v>28</v>
      </c>
      <c r="B3" s="27" t="str">
        <f>'огневой рубеж'!P7</f>
        <v>Не участвовали</v>
      </c>
      <c r="C3" s="27" t="str">
        <f>'разборкасборка автомата'!G6</f>
        <v>Не участвовали</v>
      </c>
      <c r="D3" s="27" t="str">
        <f>подтягивание!E5</f>
        <v>не участвовали</v>
      </c>
      <c r="E3" s="27" t="s">
        <v>68</v>
      </c>
      <c r="F3" s="27" t="str">
        <f>'бег 60 м'!E5</f>
        <v>не участвовали</v>
      </c>
      <c r="G3" s="27" t="s">
        <v>68</v>
      </c>
      <c r="H3" s="27" t="str">
        <f>'эстафета-полоса препятствий'!E6</f>
        <v>не участвовали</v>
      </c>
      <c r="I3" s="27" t="s">
        <v>68</v>
      </c>
      <c r="J3" s="28" t="s">
        <v>68</v>
      </c>
    </row>
    <row r="4" spans="1:10" ht="29.25" thickBot="1" x14ac:dyDescent="0.3">
      <c r="A4" s="22" t="s">
        <v>36</v>
      </c>
      <c r="B4" s="27">
        <f>'огневой рубеж'!P8</f>
        <v>1</v>
      </c>
      <c r="C4" s="27">
        <f>'разборкасборка автомата'!G7</f>
        <v>2</v>
      </c>
      <c r="D4" s="27">
        <f>подтягивание!E6</f>
        <v>3</v>
      </c>
      <c r="E4" s="27">
        <f>'метание гранаты'!S7</f>
        <v>3</v>
      </c>
      <c r="F4" s="27">
        <f>'бег 60 м'!E6</f>
        <v>4</v>
      </c>
      <c r="G4" s="27">
        <f>пмп!F6</f>
        <v>2</v>
      </c>
      <c r="H4" s="27">
        <f>'эстафета-полоса препятствий'!E7</f>
        <v>4</v>
      </c>
      <c r="I4" s="27">
        <f t="shared" ref="I4:I14" si="0">AVERAGE(B4:H4)</f>
        <v>2.7142857142857144</v>
      </c>
      <c r="J4" s="28">
        <f t="shared" ref="J4:J14" si="1">RANK(I4,I$3:I$14,1)</f>
        <v>1</v>
      </c>
    </row>
    <row r="5" spans="1:10" ht="29.25" thickBot="1" x14ac:dyDescent="0.3">
      <c r="A5" s="22" t="s">
        <v>29</v>
      </c>
      <c r="B5" s="27">
        <f>'огневой рубеж'!P9</f>
        <v>9</v>
      </c>
      <c r="C5" s="27">
        <f>'разборкасборка автомата'!G8</f>
        <v>6</v>
      </c>
      <c r="D5" s="27">
        <f>подтягивание!E7</f>
        <v>9</v>
      </c>
      <c r="E5" s="27">
        <f>'метание гранаты'!S8</f>
        <v>4</v>
      </c>
      <c r="F5" s="27">
        <f>'бег 60 м'!E7</f>
        <v>5</v>
      </c>
      <c r="G5" s="27">
        <f>пмп!F7</f>
        <v>4</v>
      </c>
      <c r="H5" s="27">
        <f>'эстафета-полоса препятствий'!E8</f>
        <v>2</v>
      </c>
      <c r="I5" s="27">
        <f t="shared" si="0"/>
        <v>5.5714285714285712</v>
      </c>
      <c r="J5" s="28">
        <f t="shared" si="1"/>
        <v>6</v>
      </c>
    </row>
    <row r="6" spans="1:10" ht="29.25" thickBot="1" x14ac:dyDescent="0.3">
      <c r="A6" s="22" t="s">
        <v>30</v>
      </c>
      <c r="B6" s="27">
        <f>'огневой рубеж'!P10</f>
        <v>2</v>
      </c>
      <c r="C6" s="27">
        <f>'разборкасборка автомата'!G9</f>
        <v>3</v>
      </c>
      <c r="D6" s="27">
        <f>подтягивание!E8</f>
        <v>2</v>
      </c>
      <c r="E6" s="27">
        <f>'метание гранаты'!S9</f>
        <v>4</v>
      </c>
      <c r="F6" s="27">
        <f>'бег 60 м'!E8</f>
        <v>2</v>
      </c>
      <c r="G6" s="27">
        <f>пмп!F8</f>
        <v>1</v>
      </c>
      <c r="H6" s="27">
        <f>'эстафета-полоса препятствий'!E9</f>
        <v>7</v>
      </c>
      <c r="I6" s="27">
        <f t="shared" si="0"/>
        <v>3</v>
      </c>
      <c r="J6" s="28">
        <f t="shared" si="1"/>
        <v>2</v>
      </c>
    </row>
    <row r="7" spans="1:10" ht="29.25" thickBot="1" x14ac:dyDescent="0.3">
      <c r="A7" s="22" t="s">
        <v>31</v>
      </c>
      <c r="B7" s="27">
        <f>'огневой рубеж'!P11</f>
        <v>6</v>
      </c>
      <c r="C7" s="27">
        <f>'разборкасборка автомата'!G10</f>
        <v>8</v>
      </c>
      <c r="D7" s="27">
        <f>подтягивание!E9</f>
        <v>4</v>
      </c>
      <c r="E7" s="27">
        <f>'метание гранаты'!S10</f>
        <v>7</v>
      </c>
      <c r="F7" s="27">
        <f>'бег 60 м'!E9</f>
        <v>10</v>
      </c>
      <c r="G7" s="27">
        <f>пмп!F9</f>
        <v>3</v>
      </c>
      <c r="H7" s="27">
        <f>'эстафета-полоса препятствий'!E10</f>
        <v>9</v>
      </c>
      <c r="I7" s="27">
        <f t="shared" si="0"/>
        <v>6.7142857142857144</v>
      </c>
      <c r="J7" s="28">
        <f t="shared" si="1"/>
        <v>9</v>
      </c>
    </row>
    <row r="8" spans="1:10" ht="29.25" thickBot="1" x14ac:dyDescent="0.3">
      <c r="A8" s="22" t="s">
        <v>13</v>
      </c>
      <c r="B8" s="27">
        <f>'огневой рубеж'!P12</f>
        <v>7</v>
      </c>
      <c r="C8" s="27">
        <f>'разборкасборка автомата'!G11</f>
        <v>1</v>
      </c>
      <c r="D8" s="27">
        <f>подтягивание!E10</f>
        <v>6</v>
      </c>
      <c r="E8" s="27">
        <f>'метание гранаты'!S11</f>
        <v>5</v>
      </c>
      <c r="F8" s="27">
        <f>'бег 60 м'!E10</f>
        <v>3</v>
      </c>
      <c r="G8" s="27">
        <f>пмп!F10</f>
        <v>1</v>
      </c>
      <c r="H8" s="27">
        <f>'эстафета-полоса препятствий'!E11</f>
        <v>1</v>
      </c>
      <c r="I8" s="27">
        <f t="shared" si="0"/>
        <v>3.4285714285714284</v>
      </c>
      <c r="J8" s="28">
        <f t="shared" si="1"/>
        <v>3</v>
      </c>
    </row>
    <row r="9" spans="1:10" ht="43.5" thickBot="1" x14ac:dyDescent="0.3">
      <c r="A9" s="22" t="s">
        <v>56</v>
      </c>
      <c r="B9" s="27">
        <f>'огневой рубеж'!P13</f>
        <v>4</v>
      </c>
      <c r="C9" s="27">
        <f>'разборкасборка автомата'!G12</f>
        <v>7</v>
      </c>
      <c r="D9" s="27">
        <f>подтягивание!E11</f>
        <v>5</v>
      </c>
      <c r="E9" s="27">
        <f>'метание гранаты'!S12</f>
        <v>6</v>
      </c>
      <c r="F9" s="27">
        <f>'бег 60 м'!E11</f>
        <v>6</v>
      </c>
      <c r="G9" s="27">
        <f>пмп!F11</f>
        <v>3</v>
      </c>
      <c r="H9" s="27">
        <f>'эстафета-полоса препятствий'!E12</f>
        <v>5</v>
      </c>
      <c r="I9" s="27">
        <f t="shared" si="0"/>
        <v>5.1428571428571432</v>
      </c>
      <c r="J9" s="28">
        <f t="shared" si="1"/>
        <v>5</v>
      </c>
    </row>
    <row r="10" spans="1:10" ht="29.25" thickBot="1" x14ac:dyDescent="0.3">
      <c r="A10" s="22" t="s">
        <v>38</v>
      </c>
      <c r="B10" s="27">
        <f>'огневой рубеж'!P14</f>
        <v>8</v>
      </c>
      <c r="C10" s="27">
        <f>'разборкасборка автомата'!G13</f>
        <v>5</v>
      </c>
      <c r="D10" s="27">
        <f>подтягивание!E12</f>
        <v>8</v>
      </c>
      <c r="E10" s="27">
        <f>'метание гранаты'!S13</f>
        <v>8</v>
      </c>
      <c r="F10" s="27">
        <f>'бег 60 м'!E12</f>
        <v>11</v>
      </c>
      <c r="G10" s="27">
        <f>пмп!F12</f>
        <v>1</v>
      </c>
      <c r="H10" s="27">
        <f>'эстафета-полоса препятствий'!E13</f>
        <v>6</v>
      </c>
      <c r="I10" s="27">
        <f t="shared" si="0"/>
        <v>6.7142857142857144</v>
      </c>
      <c r="J10" s="28">
        <f t="shared" si="1"/>
        <v>9</v>
      </c>
    </row>
    <row r="11" spans="1:10" ht="29.25" thickBot="1" x14ac:dyDescent="0.3">
      <c r="A11" s="22" t="s">
        <v>16</v>
      </c>
      <c r="B11" s="27">
        <f>'огневой рубеж'!P15</f>
        <v>6</v>
      </c>
      <c r="C11" s="27">
        <f>'разборкасборка автомата'!G14</f>
        <v>10</v>
      </c>
      <c r="D11" s="27">
        <f>подтягивание!E13</f>
        <v>7</v>
      </c>
      <c r="E11" s="27">
        <f>'метание гранаты'!S14</f>
        <v>9</v>
      </c>
      <c r="F11" s="27">
        <f>'бег 60 м'!E13</f>
        <v>1</v>
      </c>
      <c r="G11" s="27">
        <f>пмп!F13</f>
        <v>4</v>
      </c>
      <c r="H11" s="27">
        <f>'эстафета-полоса препятствий'!E14</f>
        <v>10</v>
      </c>
      <c r="I11" s="27">
        <f t="shared" si="0"/>
        <v>6.7142857142857144</v>
      </c>
      <c r="J11" s="28">
        <f t="shared" si="1"/>
        <v>9</v>
      </c>
    </row>
    <row r="12" spans="1:10" ht="29.25" thickBot="1" x14ac:dyDescent="0.3">
      <c r="A12" s="22" t="s">
        <v>20</v>
      </c>
      <c r="B12" s="27">
        <f>'огневой рубеж'!P16</f>
        <v>10</v>
      </c>
      <c r="C12" s="27">
        <f>'разборкасборка автомата'!G15</f>
        <v>11</v>
      </c>
      <c r="D12" s="27">
        <f>подтягивание!E14</f>
        <v>4</v>
      </c>
      <c r="E12" s="27">
        <f>'метание гранаты'!S15</f>
        <v>2</v>
      </c>
      <c r="F12" s="27">
        <f>'бег 60 м'!E14</f>
        <v>7</v>
      </c>
      <c r="G12" s="27">
        <f>пмп!F14</f>
        <v>3</v>
      </c>
      <c r="H12" s="27">
        <f>'эстафета-полоса препятствий'!E15</f>
        <v>8</v>
      </c>
      <c r="I12" s="27">
        <f t="shared" si="0"/>
        <v>6.4285714285714288</v>
      </c>
      <c r="J12" s="28">
        <f t="shared" si="1"/>
        <v>7</v>
      </c>
    </row>
    <row r="13" spans="1:10" ht="29.25" thickBot="1" x14ac:dyDescent="0.3">
      <c r="A13" s="24" t="s">
        <v>18</v>
      </c>
      <c r="B13" s="27">
        <f>'огневой рубеж'!P17</f>
        <v>3</v>
      </c>
      <c r="C13" s="27">
        <f>'разборкасборка автомата'!G16</f>
        <v>9</v>
      </c>
      <c r="D13" s="27">
        <f>подтягивание!E15</f>
        <v>3</v>
      </c>
      <c r="E13" s="27">
        <f>'метание гранаты'!S16</f>
        <v>10</v>
      </c>
      <c r="F13" s="27">
        <f>'бег 60 м'!E15</f>
        <v>9</v>
      </c>
      <c r="G13" s="27">
        <f>пмп!F15</f>
        <v>1</v>
      </c>
      <c r="H13" s="27">
        <f>'эстафета-полоса препятствий'!E16</f>
        <v>11</v>
      </c>
      <c r="I13" s="27">
        <f t="shared" si="0"/>
        <v>6.5714285714285712</v>
      </c>
      <c r="J13" s="28">
        <f t="shared" si="1"/>
        <v>8</v>
      </c>
    </row>
    <row r="14" spans="1:10" ht="29.25" thickBot="1" x14ac:dyDescent="0.3">
      <c r="A14" s="25" t="s">
        <v>37</v>
      </c>
      <c r="B14" s="29">
        <f>'огневой рубеж'!P18</f>
        <v>5</v>
      </c>
      <c r="C14" s="29">
        <f>'разборкасборка автомата'!G17</f>
        <v>4</v>
      </c>
      <c r="D14" s="29">
        <f>подтягивание!E16</f>
        <v>1</v>
      </c>
      <c r="E14" s="29">
        <f>'метание гранаты'!S17</f>
        <v>1</v>
      </c>
      <c r="F14" s="29">
        <f>'бег 60 м'!E16</f>
        <v>8</v>
      </c>
      <c r="G14" s="29">
        <f>пмп!F16</f>
        <v>3</v>
      </c>
      <c r="H14" s="29">
        <f>'эстафета-полоса препятствий'!E17</f>
        <v>3</v>
      </c>
      <c r="I14" s="29">
        <f t="shared" si="0"/>
        <v>3.5714285714285716</v>
      </c>
      <c r="J14" s="30">
        <f t="shared" si="1"/>
        <v>4</v>
      </c>
    </row>
  </sheetData>
  <mergeCells count="9"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огневой рубеж</vt:lpstr>
      <vt:lpstr>разборкасборка автомата</vt:lpstr>
      <vt:lpstr>подтягивание</vt:lpstr>
      <vt:lpstr>метание гранаты</vt:lpstr>
      <vt:lpstr>бег 60 м</vt:lpstr>
      <vt:lpstr>пмп</vt:lpstr>
      <vt:lpstr>эстафета-полоса препятствий</vt:lpstr>
      <vt:lpstr>Итоги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2019-10-16T00:48:11Z</dcterms:modified>
</cp:coreProperties>
</file>